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1160" tabRatio="872"/>
  </bookViews>
  <sheets>
    <sheet name="Dramakani hamematakan" sheetId="18" r:id="rId1"/>
  </sheets>
  <externalReferences>
    <externalReference r:id="rId2"/>
  </externalReferences>
  <definedNames>
    <definedName name="_COMPANYNAME">'[1]Page 1'!$B$12</definedName>
    <definedName name="_DATE2">'[1]Page 1'!$B$17</definedName>
    <definedName name="Tab" localSheetId="0">#REF!</definedName>
    <definedName name="Tab">#REF!</definedName>
    <definedName name="Tab1CodeCol" localSheetId="0">#REF!</definedName>
    <definedName name="Tab1CodeCol">#REF!</definedName>
    <definedName name="Tab1Col" localSheetId="0">#REF!</definedName>
    <definedName name="Tab1Col">#REF!</definedName>
    <definedName name="Tab1Col1" localSheetId="0">#REF!</definedName>
    <definedName name="Tab1Col1">#REF!</definedName>
    <definedName name="Tab1ColLast" localSheetId="0">#REF!</definedName>
    <definedName name="Tab1ColLast">#REF!</definedName>
    <definedName name="Tab1Row1" localSheetId="0">#REF!</definedName>
    <definedName name="Tab1Row1">#REF!</definedName>
    <definedName name="Tab1RowCode" localSheetId="0">#REF!</definedName>
    <definedName name="Tab1RowCode">#REF!</definedName>
    <definedName name="Tab1RowLast" localSheetId="0">#REF!</definedName>
    <definedName name="Tab1RowLast">#REF!</definedName>
    <definedName name="Tab2CodeCol" localSheetId="0">#REF!</definedName>
    <definedName name="Tab2CodeCol">#REF!</definedName>
    <definedName name="Tab2Col1" localSheetId="0">#REF!</definedName>
    <definedName name="Tab2Col1">#REF!</definedName>
    <definedName name="Tab2ColLast" localSheetId="0">#REF!</definedName>
    <definedName name="Tab2ColLast">#REF!</definedName>
    <definedName name="Tab2Row1" localSheetId="0">#REF!</definedName>
    <definedName name="Tab2Row1">#REF!</definedName>
    <definedName name="Tab2RowCode" localSheetId="0">#REF!</definedName>
    <definedName name="Tab2RowCode">#REF!</definedName>
    <definedName name="Tab2RowLast" localSheetId="0">#REF!</definedName>
    <definedName name="Tab2RowLast">#REF!</definedName>
    <definedName name="Tab3CodeCol" localSheetId="0">#REF!</definedName>
    <definedName name="Tab3CodeCol">#REF!</definedName>
    <definedName name="Tab3Col1" localSheetId="0">#REF!</definedName>
    <definedName name="Tab3Col1">#REF!</definedName>
    <definedName name="Tab3ColLast" localSheetId="0">#REF!</definedName>
    <definedName name="Tab3ColLast">#REF!</definedName>
    <definedName name="Tab3Row1" localSheetId="0">#REF!</definedName>
    <definedName name="Tab3Row1">#REF!</definedName>
    <definedName name="Tab3RowLast" localSheetId="0">#REF!</definedName>
    <definedName name="Tab3RowLast">#REF!</definedName>
    <definedName name="Tab4CodeCol" localSheetId="0">#REF!</definedName>
    <definedName name="Tab4CodeCol">#REF!</definedName>
    <definedName name="Tab4Col1" localSheetId="0">#REF!</definedName>
    <definedName name="Tab4Col1">#REF!</definedName>
    <definedName name="Tab4ColLast" localSheetId="0">#REF!</definedName>
    <definedName name="Tab4ColLast">#REF!</definedName>
    <definedName name="Tab4Row1" localSheetId="0">#REF!</definedName>
    <definedName name="Tab4Row1">#REF!</definedName>
    <definedName name="Tab4RowLast" localSheetId="0">#REF!</definedName>
    <definedName name="Tab4RowLast">#REF!</definedName>
    <definedName name="Tab5CodeCol" localSheetId="0">#REF!</definedName>
    <definedName name="Tab5CodeCol">#REF!</definedName>
    <definedName name="Tab5Col1" localSheetId="0">#REF!</definedName>
    <definedName name="Tab5Col1">#REF!</definedName>
    <definedName name="Tab5ColLast" localSheetId="0">#REF!</definedName>
    <definedName name="Tab5ColLast">#REF!</definedName>
    <definedName name="Tab5Row1" localSheetId="0">#REF!</definedName>
    <definedName name="Tab5Row1">#REF!</definedName>
    <definedName name="Tab5RowLast" localSheetId="0">#REF!</definedName>
    <definedName name="Tab5RowLast">#REF!</definedName>
    <definedName name="Tab6CodeCol" localSheetId="0">#REF!</definedName>
    <definedName name="Tab6CodeCol">#REF!</definedName>
    <definedName name="Tab6Col1" localSheetId="0">#REF!</definedName>
    <definedName name="Tab6Col1">#REF!</definedName>
    <definedName name="Tab6ColLast" localSheetId="0">#REF!</definedName>
    <definedName name="Tab6ColLast">#REF!</definedName>
    <definedName name="Tab6Row1" localSheetId="0">#REF!</definedName>
    <definedName name="Tab6Row1">#REF!</definedName>
    <definedName name="Tab6RowLast" localSheetId="0">#REF!</definedName>
    <definedName name="Tab6RowLast">#REF!</definedName>
    <definedName name="Tab7CodeCol" localSheetId="0">#REF!</definedName>
    <definedName name="Tab7CodeCol">#REF!</definedName>
    <definedName name="Tab7Col1" localSheetId="0">#REF!</definedName>
    <definedName name="Tab7Col1">#REF!</definedName>
    <definedName name="Tab7ColLast" localSheetId="0">#REF!</definedName>
    <definedName name="Tab7ColLast">#REF!</definedName>
    <definedName name="Tab7Row1" localSheetId="0">#REF!</definedName>
    <definedName name="Tab7Row1">#REF!</definedName>
    <definedName name="Tab7RowCode" localSheetId="0">#REF!</definedName>
    <definedName name="Tab7RowCode">#REF!</definedName>
    <definedName name="Tab7RowLast" localSheetId="0">#REF!</definedName>
    <definedName name="Tab7RowLast">#REF!</definedName>
    <definedName name="_xlnm.Print_Area" localSheetId="0">'Dramakani hamematakan'!$A$1:$E$93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8"/>
  <c r="C58" l="1"/>
  <c r="E60"/>
  <c r="E57"/>
  <c r="E59"/>
  <c r="D71"/>
  <c r="C71"/>
  <c r="C61"/>
  <c r="D58"/>
  <c r="E58" s="1"/>
  <c r="C9"/>
  <c r="D9"/>
  <c r="E12"/>
  <c r="D84"/>
  <c r="C84"/>
  <c r="E87"/>
  <c r="D70" l="1"/>
  <c r="C70"/>
  <c r="E6" l="1"/>
  <c r="E8"/>
  <c r="E10"/>
  <c r="E11"/>
  <c r="E13"/>
  <c r="E14"/>
  <c r="E16"/>
  <c r="E17"/>
  <c r="E18"/>
  <c r="E19"/>
  <c r="E20"/>
  <c r="E21"/>
  <c r="E24"/>
  <c r="E25"/>
  <c r="E27"/>
  <c r="E28"/>
  <c r="E30"/>
  <c r="E31"/>
  <c r="E33"/>
  <c r="E34"/>
  <c r="E35"/>
  <c r="E36"/>
  <c r="E37"/>
  <c r="E38"/>
  <c r="E39"/>
  <c r="E41"/>
  <c r="E42"/>
  <c r="E43"/>
  <c r="E44"/>
  <c r="E45"/>
  <c r="E46"/>
  <c r="E47"/>
  <c r="E48"/>
  <c r="E50"/>
  <c r="E51"/>
  <c r="E53"/>
  <c r="E54"/>
  <c r="E55"/>
  <c r="E56"/>
  <c r="E62"/>
  <c r="E63"/>
  <c r="E64"/>
  <c r="E66"/>
  <c r="E67"/>
  <c r="E68"/>
  <c r="E71"/>
  <c r="E72"/>
  <c r="E73"/>
  <c r="E74"/>
  <c r="E75"/>
  <c r="E76"/>
  <c r="E77"/>
  <c r="E79"/>
  <c r="E78"/>
  <c r="E81"/>
  <c r="E82"/>
  <c r="E83"/>
  <c r="E85"/>
  <c r="E84"/>
  <c r="D80"/>
  <c r="D69" s="1"/>
  <c r="C80"/>
  <c r="E70"/>
  <c r="D65"/>
  <c r="C65"/>
  <c r="D61"/>
  <c r="E61" s="1"/>
  <c r="D52"/>
  <c r="C52"/>
  <c r="D49"/>
  <c r="C49"/>
  <c r="D40"/>
  <c r="C40"/>
  <c r="D32"/>
  <c r="C32"/>
  <c r="D29"/>
  <c r="C29"/>
  <c r="D26"/>
  <c r="C26"/>
  <c r="D15"/>
  <c r="D7" s="1"/>
  <c r="C15"/>
  <c r="E9"/>
  <c r="E80" l="1"/>
  <c r="E52"/>
  <c r="E49"/>
  <c r="E40"/>
  <c r="E29"/>
  <c r="D23"/>
  <c r="D22" s="1"/>
  <c r="D88" s="1"/>
  <c r="C69"/>
  <c r="E69" s="1"/>
  <c r="E32"/>
  <c r="E15"/>
  <c r="E26"/>
  <c r="C23"/>
  <c r="E65"/>
  <c r="C7"/>
  <c r="C22" l="1"/>
  <c r="C88" s="1"/>
  <c r="E88" s="1"/>
  <c r="E23"/>
  <c r="E7"/>
  <c r="E22" l="1"/>
</calcChain>
</file>

<file path=xl/sharedStrings.xml><?xml version="1.0" encoding="utf-8"?>
<sst xmlns="http://schemas.openxmlformats.org/spreadsheetml/2006/main" count="144" uniqueCount="136">
  <si>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</si>
  <si>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</si>
  <si>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</si>
  <si>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</si>
  <si>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</si>
  <si>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</si>
  <si>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</si>
  <si>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</si>
  <si>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</si>
  <si>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</si>
  <si>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</si>
  <si>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</si>
  <si>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Դրամական միջոցների ազատ մնացորդը հաշվետու ժամանակաշրջանի սկզբին</t>
  </si>
  <si>
    <t>III</t>
  </si>
  <si>
    <t>IV</t>
  </si>
  <si>
    <t>Դրամական միջոցների ազատ մնացորդը հաշվետու ժամանակաշրջանի վերջին</t>
  </si>
  <si>
    <t xml:space="preserve">  հազ.դրամ</t>
  </si>
  <si>
    <t>Տարբերություն ավելացում (+) նվազեցում (-)</t>
  </si>
  <si>
    <t>աշակերտական գույք</t>
  </si>
  <si>
    <t>ա)</t>
  </si>
  <si>
    <t xml:space="preserve">բ) </t>
  </si>
  <si>
    <t xml:space="preserve">գ) </t>
  </si>
  <si>
    <t>հիմնական միջոցի</t>
  </si>
  <si>
    <t>ամրացված գույքի (շենք)</t>
  </si>
  <si>
    <t>սպորտային գույք</t>
  </si>
  <si>
    <t>գրականություն</t>
  </si>
  <si>
    <t>պարգևատրում</t>
  </si>
  <si>
    <t>Ֆինանսական օգնությունից (օգնիր դպրոցիդ)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</si>
  <si>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</si>
  <si>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</si>
  <si>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</si>
  <si>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</si>
  <si>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</si>
  <si>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</si>
  <si>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Հիմնական միջոցների ձեռքբերում, այդ թվում՝</t>
  </si>
  <si>
    <t>Հիմնական միջոցների հիմնական վերանորոգում, 
այդ թվում՝</t>
  </si>
  <si>
    <t>Էներգետիկ ծառայություններ, այդ թվում՝</t>
  </si>
  <si>
    <t>Կոմունալ ծառայություններ, այդ թվում՝</t>
  </si>
  <si>
    <t>ԱՊՊԱ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</si>
  <si>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</si>
  <si>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</si>
  <si>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</si>
  <si>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</si>
  <si>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</si>
  <si>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</si>
  <si>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</si>
  <si>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</si>
  <si>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</si>
  <si>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</si>
  <si>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</si>
  <si>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</si>
  <si>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</si>
  <si>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</si>
  <si>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</si>
  <si>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</si>
  <si>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</si>
  <si>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</si>
  <si>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</si>
  <si>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</si>
  <si>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</si>
  <si>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</si>
  <si>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</si>
  <si>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</si>
  <si>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</si>
  <si>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</si>
  <si>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</si>
  <si>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</si>
  <si>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</si>
  <si>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</si>
  <si>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</si>
  <si>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</si>
  <si>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</si>
  <si>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</si>
  <si>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</si>
  <si>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</si>
  <si>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</si>
  <si>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</si>
  <si>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</si>
  <si>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</si>
  <si>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</si>
  <si>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</si>
  <si>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</si>
  <si>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</si>
  <si>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</si>
  <si>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</si>
  <si>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</si>
  <si>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</si>
  <si>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</si>
  <si>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</si>
  <si>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</si>
  <si>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</si>
  <si>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</si>
  <si>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</si>
  <si>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</si>
  <si>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</si>
  <si>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</si>
  <si>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նոր տողեր ավելացնել 13 և 14 տողերի միջև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</si>
  <si>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</si>
  <si>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</si>
  <si>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</si>
  <si>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</si>
  <si>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</si>
  <si>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</si>
  <si>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</si>
  <si>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</si>
  <si>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</si>
  <si>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</si>
  <si>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</si>
  <si>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</si>
  <si>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</si>
  <si>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</si>
  <si>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</si>
  <si>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</si>
  <si>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 xml:space="preserve"> </t>
  </si>
  <si>
    <t>նոր տողեր ավելացնել 1 և 2 տողերի միջև</t>
  </si>
  <si>
    <t>այլ դրամաշնորհներ</t>
  </si>
  <si>
    <t>Կրթական նպաստներ բյուջեից, այդ թվում՝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</si>
  <si>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</si>
  <si>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</si>
  <si>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</si>
  <si>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</si>
  <si>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</si>
  <si>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</si>
  <si>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+ դեբիտոր (01.01.2019թ. դրությամբ)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</si>
  <si>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</si>
  <si>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</si>
  <si>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</si>
  <si>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Մ. Հայրապետյան</t>
  </si>
  <si>
    <t>Լ. Կիրակոսյան</t>
  </si>
  <si>
    <t xml:space="preserve">«Երևանի Ֆ. Նանսենի անվան հ. 150 հիմնական դպրոց» ՊՈԱԿ-ի </t>
  </si>
  <si>
    <t>աշակերտական գույք, գռասենյակային և տնտեսական գույք</t>
  </si>
  <si>
    <t>աշխատավարձ</t>
  </si>
  <si>
    <t>Հաշվետու ժամանակաշրջանի փաստացի կատարողական</t>
  </si>
  <si>
    <t xml:space="preserve">Հաշվետու ժամանակաշրջանիի նախատեսված նախահաշիվ </t>
  </si>
  <si>
    <t>ջրի գծով</t>
  </si>
  <si>
    <t>2019թ.3-րդ եռամսյակի նախատեսված դրամական միջոցների հաստատված նախահաշվի և 2019թ.փաստացի կատարողականի համեմատական ցուցանիշների վերաբերյալ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</si>
</sst>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u/>
      <sz val="10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charset val="204"/>
      <scheme val="minor"/>
    </font>
    <font>
      <sz val="14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sz val="10"/>
      <name val="GHEA Grapalat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0" fillId="0" borderId="0"/>
    <xf numFmtId="0" fontId="3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5" fillId="0" borderId="0"/>
    <xf numFmtId="0" fontId="1" fillId="0" borderId="0"/>
  </cellStyleXfs>
  <cellXfs count="121">
    <xf numFmtId="0" fontId="0" fillId="0" borderId="0" xfId="0"/>
    <xf numFmtId="0" fontId="24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7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</xf>
    <xf numFmtId="0" fontId="24" fillId="0" borderId="10" xfId="45" applyFont="1" applyBorder="1" applyAlignment="1" applyProtection="1">
      <alignment horizontal="left" vertical="center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164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9" fillId="0" borderId="0" xfId="45" applyFont="1" applyProtection="1">
      <protection locked="0"/>
    </xf>
    <xf numFmtId="0" fontId="27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165" fontId="25" fillId="0" borderId="10" xfId="20" applyNumberFormat="1" applyFont="1" applyBorder="1" applyAlignment="1" applyProtection="1">
      <alignment horizontal="left" vertical="center" wrapText="1"/>
    </xf>
    <xf numFmtId="0" fontId="28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8" fillId="0" borderId="13" xfId="20" applyFont="1" applyBorder="1" applyAlignment="1" applyProtection="1">
      <alignment horizontal="center" vertical="center"/>
      <protection hidden="1"/>
    </xf>
    <xf numFmtId="0" fontId="28" fillId="0" borderId="13" xfId="45" applyFont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45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6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7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6" fillId="0" borderId="0" xfId="45" applyFont="1" applyAlignment="1" applyProtection="1">
      <alignment horizontal="left" vertical="center"/>
      <protection locked="0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165" fontId="24" fillId="0" borderId="10" xfId="20" applyNumberFormat="1" applyFont="1" applyBorder="1" applyAlignment="1" applyProtection="1">
      <alignment horizontal="left" vertical="center" wrapText="1"/>
    </xf>
    <xf numFmtId="0" fontId="29" fillId="0" borderId="10" xfId="20" applyNumberFormat="1" applyFont="1" applyBorder="1" applyAlignment="1" applyProtection="1">
      <alignment horizontal="center" vertical="center"/>
      <protection locked="0"/>
    </xf>
    <xf numFmtId="164" fontId="29" fillId="0" borderId="10" xfId="20" applyNumberFormat="1" applyFont="1" applyBorder="1" applyAlignment="1" applyProtection="1">
      <alignment horizontal="center" vertical="center"/>
      <protection locked="0"/>
    </xf>
    <xf numFmtId="165" fontId="29" fillId="0" borderId="10" xfId="20" applyNumberFormat="1" applyFont="1" applyBorder="1" applyAlignment="1" applyProtection="1">
      <alignment horizontal="left" vertical="center" wrapText="1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45" applyFont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4" fillId="0" borderId="0" xfId="45" applyFont="1" applyBorder="1" applyAlignment="1" applyProtection="1">
      <alignment horizontal="left" vertical="center"/>
      <protection locked="0"/>
    </xf>
    <xf numFmtId="0" fontId="29" fillId="0" borderId="10" xfId="45" applyFont="1" applyBorder="1" applyAlignment="1" applyProtection="1">
      <alignment horizontal="center" vertical="center"/>
      <protection locked="0"/>
    </xf>
    <xf numFmtId="0" fontId="29" fillId="0" borderId="10" xfId="45" applyFont="1" applyBorder="1" applyAlignment="1" applyProtection="1">
      <alignment vertical="center" wrapText="1"/>
    </xf>
    <xf numFmtId="0" fontId="29" fillId="0" borderId="10" xfId="45" applyFont="1" applyBorder="1" applyAlignment="1" applyProtection="1">
      <alignment horizontal="left" vertical="center"/>
    </xf>
    <xf numFmtId="0" fontId="24" fillId="0" borderId="10" xfId="45" applyFont="1" applyFill="1" applyBorder="1" applyAlignment="1" applyProtection="1">
      <alignment horizontal="center" vertical="center"/>
      <protection locked="0"/>
    </xf>
    <xf numFmtId="164" fontId="24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2" fontId="25" fillId="0" borderId="0" xfId="0" applyNumberFormat="1" applyFont="1" applyAlignment="1" applyProtection="1">
      <alignment horizontal="center" vertical="center"/>
      <protection locked="0"/>
    </xf>
    <xf numFmtId="0" fontId="29" fillId="0" borderId="10" xfId="45" applyFont="1" applyBorder="1" applyAlignment="1" applyProtection="1">
      <alignment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left" vertical="center"/>
    </xf>
    <xf numFmtId="0" fontId="29" fillId="0" borderId="10" xfId="45" applyFont="1" applyBorder="1" applyAlignment="1" applyProtection="1">
      <alignment horizontal="left" vertical="center" wrapText="1"/>
    </xf>
    <xf numFmtId="0" fontId="29" fillId="25" borderId="10" xfId="0" applyFont="1" applyFill="1" applyBorder="1" applyAlignment="1" applyProtection="1">
      <alignment horizontal="left" vertical="center" wrapText="1"/>
    </xf>
    <xf numFmtId="0" fontId="24" fillId="25" borderId="10" xfId="0" applyFont="1" applyFill="1" applyBorder="1" applyAlignment="1" applyProtection="1">
      <alignment horizontal="left" vertical="center" wrapText="1"/>
    </xf>
    <xf numFmtId="0" fontId="24" fillId="0" borderId="10" xfId="45" applyFont="1" applyBorder="1" applyAlignment="1" applyProtection="1">
      <alignment horizontal="left" vertical="center" wrapText="1"/>
    </xf>
    <xf numFmtId="1" fontId="29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/>
    </xf>
    <xf numFmtId="0" fontId="23" fillId="0" borderId="0" xfId="20" applyFont="1" applyAlignment="1" applyProtection="1">
      <alignment horizontal="center" vertical="center"/>
      <protection locked="0"/>
    </xf>
    <xf numFmtId="164" fontId="24" fillId="0" borderId="0" xfId="2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165" fontId="25" fillId="0" borderId="0" xfId="20" applyNumberFormat="1" applyFont="1" applyFill="1" applyBorder="1" applyAlignment="1" applyProtection="1">
      <alignment vertical="center" wrapText="1"/>
    </xf>
    <xf numFmtId="0" fontId="27" fillId="0" borderId="0" xfId="20" applyFont="1" applyProtection="1">
      <protection locked="0"/>
    </xf>
    <xf numFmtId="0" fontId="25" fillId="0" borderId="10" xfId="20" applyNumberFormat="1" applyFont="1" applyBorder="1" applyAlignment="1" applyProtection="1">
      <alignment horizontal="center" vertical="center"/>
      <protection locked="0"/>
    </xf>
    <xf numFmtId="0" fontId="27" fillId="24" borderId="0" xfId="0" applyFont="1" applyFill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 locked="0"/>
    </xf>
    <xf numFmtId="0" fontId="27" fillId="24" borderId="14" xfId="0" applyFont="1" applyFill="1" applyBorder="1" applyAlignment="1" applyProtection="1">
      <alignment horizontal="left" vertical="center"/>
      <protection locked="0"/>
    </xf>
    <xf numFmtId="0" fontId="24" fillId="0" borderId="10" xfId="45" applyFont="1" applyFill="1" applyBorder="1" applyAlignment="1" applyProtection="1">
      <alignment vertical="center"/>
    </xf>
    <xf numFmtId="165" fontId="24" fillId="24" borderId="10" xfId="20" applyNumberFormat="1" applyFont="1" applyFill="1" applyBorder="1" applyAlignment="1" applyProtection="1">
      <alignment horizontal="left" vertical="center" wrapText="1"/>
    </xf>
    <xf numFmtId="164" fontId="23" fillId="0" borderId="10" xfId="20" applyNumberFormat="1" applyFont="1" applyBorder="1" applyAlignment="1" applyProtection="1">
      <alignment horizontal="center" vertical="center"/>
    </xf>
    <xf numFmtId="164" fontId="25" fillId="0" borderId="10" xfId="20" applyNumberFormat="1" applyFont="1" applyBorder="1" applyAlignment="1" applyProtection="1">
      <alignment horizontal="center" vertical="center"/>
    </xf>
    <xf numFmtId="164" fontId="29" fillId="0" borderId="10" xfId="20" applyNumberFormat="1" applyFont="1" applyBorder="1" applyAlignment="1" applyProtection="1">
      <alignment horizontal="center" vertical="center"/>
    </xf>
    <xf numFmtId="164" fontId="28" fillId="0" borderId="10" xfId="20" applyNumberFormat="1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164" fontId="29" fillId="0" borderId="10" xfId="20" applyNumberFormat="1" applyFont="1" applyFill="1" applyBorder="1" applyAlignment="1" applyProtection="1">
      <alignment horizontal="center" vertical="center"/>
      <protection locked="0"/>
    </xf>
    <xf numFmtId="164" fontId="29" fillId="0" borderId="10" xfId="20" applyNumberFormat="1" applyFont="1" applyFill="1" applyBorder="1" applyAlignment="1" applyProtection="1">
      <alignment horizontal="center" vertical="center"/>
    </xf>
    <xf numFmtId="164" fontId="23" fillId="0" borderId="10" xfId="20" applyNumberFormat="1" applyFont="1" applyFill="1" applyBorder="1" applyAlignment="1" applyProtection="1">
      <alignment horizontal="center" vertical="center"/>
    </xf>
    <xf numFmtId="164" fontId="25" fillId="0" borderId="10" xfId="20" applyNumberFormat="1" applyFont="1" applyFill="1" applyBorder="1" applyAlignment="1" applyProtection="1">
      <alignment horizontal="center" vertical="center"/>
      <protection locked="0"/>
    </xf>
    <xf numFmtId="164" fontId="25" fillId="0" borderId="10" xfId="20" applyNumberFormat="1" applyFont="1" applyFill="1" applyBorder="1" applyAlignment="1" applyProtection="1">
      <alignment horizontal="center" vertical="center"/>
    </xf>
    <xf numFmtId="164" fontId="24" fillId="0" borderId="10" xfId="20" applyNumberFormat="1" applyFont="1" applyFill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164" fontId="25" fillId="24" borderId="10" xfId="2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Protection="1">
      <protection locked="0"/>
    </xf>
    <xf numFmtId="0" fontId="37" fillId="0" borderId="10" xfId="45" applyFont="1" applyBorder="1" applyAlignment="1" applyProtection="1">
      <alignment vertical="center"/>
      <protection locked="0"/>
    </xf>
    <xf numFmtId="0" fontId="27" fillId="24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164" fontId="28" fillId="0" borderId="10" xfId="2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10" xfId="20" applyNumberFormat="1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 wrapText="1"/>
    </xf>
    <xf numFmtId="0" fontId="34" fillId="0" borderId="13" xfId="45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5" fillId="0" borderId="0" xfId="20" applyFont="1" applyFill="1" applyAlignment="1" applyProtection="1">
      <alignment horizontal="center" vertical="center" wrapText="1"/>
      <protection locked="0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1345;&#1415;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topLeftCell="A36" zoomScaleSheetLayoutView="100" workbookViewId="0">
      <selection activeCell="E4" sqref="E1:E1048576"/>
    </sheetView>
  </sheetViews>
  <sheetFormatPr defaultRowHeight="13.5"/>
  <cols>
    <col min="1" max="1" width="6.85546875" style="19" customWidth="1"/>
    <col min="2" max="2" width="60.7109375" style="19" customWidth="1"/>
    <col min="3" max="3" width="16.5703125" style="106" customWidth="1"/>
    <col min="4" max="4" width="14" style="64" customWidth="1"/>
    <col min="5" max="5" width="17.42578125" style="64" customWidth="1"/>
    <col min="6" max="6" width="0" style="32" hidden="1" customWidth="1"/>
    <col min="7" max="12" width="9.140625" style="23"/>
    <col min="13" max="16384" width="9.140625" style="19"/>
  </cols>
  <sheetData>
    <row r="1" spans="1:19" s="7" customFormat="1" ht="18.75" customHeight="1">
      <c r="A1" s="116" t="s">
        <v>28</v>
      </c>
      <c r="B1" s="116"/>
      <c r="C1" s="116"/>
      <c r="D1" s="116"/>
      <c r="E1" s="116"/>
      <c r="F1" s="40"/>
      <c r="G1" s="34"/>
      <c r="H1" s="34"/>
      <c r="I1" s="34"/>
      <c r="J1" s="34"/>
      <c r="K1" s="34"/>
      <c r="L1" s="34"/>
      <c r="M1" s="38"/>
      <c r="N1" s="38"/>
      <c r="O1" s="38"/>
      <c r="P1" s="38"/>
      <c r="Q1" s="38"/>
      <c r="R1" s="38"/>
      <c r="S1" s="38"/>
    </row>
    <row r="2" spans="1:19" s="8" customFormat="1" ht="31.5" customHeight="1">
      <c r="A2" s="119" t="s">
        <v>129</v>
      </c>
      <c r="B2" s="119"/>
      <c r="C2" s="119"/>
      <c r="D2" s="119"/>
      <c r="E2" s="119"/>
      <c r="F2" s="31"/>
      <c r="G2" s="76"/>
      <c r="H2" s="35"/>
      <c r="I2" s="35"/>
      <c r="J2" s="35"/>
      <c r="K2" s="35"/>
      <c r="L2" s="35"/>
      <c r="M2" s="39"/>
      <c r="N2" s="39"/>
      <c r="O2" s="39"/>
      <c r="P2" s="39"/>
      <c r="Q2" s="39"/>
      <c r="R2" s="39"/>
      <c r="S2" s="39"/>
    </row>
    <row r="3" spans="1:19" s="7" customFormat="1" ht="36" customHeight="1">
      <c r="A3" s="120" t="s">
        <v>135</v>
      </c>
      <c r="B3" s="120"/>
      <c r="C3" s="120"/>
      <c r="D3" s="120"/>
      <c r="E3" s="120"/>
      <c r="F3" s="41"/>
      <c r="G3" s="36"/>
      <c r="H3" s="36"/>
      <c r="I3" s="36"/>
      <c r="J3" s="36"/>
      <c r="K3" s="36"/>
      <c r="L3" s="34"/>
      <c r="M3" s="38"/>
      <c r="N3" s="38"/>
      <c r="O3" s="38"/>
      <c r="P3" s="38"/>
      <c r="Q3" s="38"/>
      <c r="R3" s="38"/>
      <c r="S3" s="38"/>
    </row>
    <row r="4" spans="1:19" s="17" customFormat="1" ht="15" customHeight="1">
      <c r="A4" s="82"/>
      <c r="B4" s="82"/>
      <c r="C4" s="104"/>
      <c r="D4" s="109"/>
      <c r="E4" s="114" t="s">
        <v>16</v>
      </c>
      <c r="F4" s="30"/>
      <c r="G4" s="13"/>
      <c r="H4" s="13"/>
      <c r="I4" s="13"/>
      <c r="J4" s="13"/>
      <c r="K4" s="13"/>
      <c r="L4" s="13"/>
    </row>
    <row r="5" spans="1:19" s="23" customFormat="1" ht="79.5" customHeight="1">
      <c r="A5" s="24" t="s">
        <v>2</v>
      </c>
      <c r="B5" s="25" t="s">
        <v>11</v>
      </c>
      <c r="C5" s="111" t="s">
        <v>133</v>
      </c>
      <c r="D5" s="112" t="s">
        <v>132</v>
      </c>
      <c r="E5" s="115" t="s">
        <v>17</v>
      </c>
      <c r="F5" s="32"/>
    </row>
    <row r="6" spans="1:19" s="17" customFormat="1" ht="39" customHeight="1">
      <c r="A6" s="83" t="s">
        <v>6</v>
      </c>
      <c r="B6" s="20" t="s">
        <v>12</v>
      </c>
      <c r="C6" s="4">
        <v>4052.1</v>
      </c>
      <c r="D6" s="98">
        <v>4052.1</v>
      </c>
      <c r="E6" s="99">
        <f>+D6-C6</f>
        <v>0</v>
      </c>
      <c r="F6" s="30"/>
      <c r="G6" s="13"/>
      <c r="H6" s="13"/>
      <c r="I6" s="13"/>
      <c r="J6" s="13"/>
      <c r="K6" s="13"/>
      <c r="L6" s="13"/>
    </row>
    <row r="7" spans="1:19" s="17" customFormat="1" ht="36.75" customHeight="1">
      <c r="A7" s="83" t="s">
        <v>7</v>
      </c>
      <c r="B7" s="20" t="s">
        <v>29</v>
      </c>
      <c r="C7" s="90">
        <f>SUM(C8:C9,C13:C15,C20:C21)</f>
        <v>109184.5</v>
      </c>
      <c r="D7" s="99">
        <f t="shared" ref="D7" si="0">SUM(D8:D9,D13:D15,D20:D21)</f>
        <v>109774.59999999999</v>
      </c>
      <c r="E7" s="99">
        <f t="shared" ref="E7:E71" si="1">+D7-C7</f>
        <v>590.09999999999127</v>
      </c>
      <c r="F7" s="30"/>
      <c r="G7" s="13"/>
      <c r="H7" s="13"/>
      <c r="I7" s="13"/>
      <c r="J7" s="13"/>
      <c r="K7" s="13"/>
      <c r="L7" s="13"/>
    </row>
    <row r="8" spans="1:19" s="18" customFormat="1" ht="22.5" customHeight="1">
      <c r="A8" s="57">
        <v>1</v>
      </c>
      <c r="B8" s="66" t="s">
        <v>98</v>
      </c>
      <c r="C8" s="103">
        <v>109059.5</v>
      </c>
      <c r="D8" s="95">
        <f>109706.4-646.9</f>
        <v>109059.5</v>
      </c>
      <c r="E8" s="96">
        <f t="shared" si="1"/>
        <v>0</v>
      </c>
      <c r="F8" s="30"/>
      <c r="G8" s="28"/>
      <c r="H8" s="28"/>
      <c r="I8" s="28"/>
      <c r="J8" s="28"/>
      <c r="K8" s="28"/>
      <c r="L8" s="28"/>
    </row>
    <row r="9" spans="1:19" s="18" customFormat="1" ht="22.5" customHeight="1">
      <c r="A9" s="57">
        <v>2</v>
      </c>
      <c r="B9" s="66" t="s">
        <v>102</v>
      </c>
      <c r="C9" s="91">
        <f>SUM(C10:C12)</f>
        <v>0</v>
      </c>
      <c r="D9" s="96">
        <f>SUM(D10:D12)</f>
        <v>646.9</v>
      </c>
      <c r="E9" s="96">
        <f t="shared" si="1"/>
        <v>646.9</v>
      </c>
      <c r="F9" s="30"/>
      <c r="G9" s="28"/>
      <c r="H9" s="28"/>
      <c r="I9" s="28"/>
      <c r="J9" s="28"/>
      <c r="K9" s="28"/>
      <c r="L9" s="28"/>
    </row>
    <row r="10" spans="1:19" ht="21.75" hidden="1" customHeight="1">
      <c r="A10" s="9">
        <v>2.1</v>
      </c>
      <c r="B10" s="10" t="s">
        <v>103</v>
      </c>
      <c r="C10" s="5"/>
      <c r="D10" s="61"/>
      <c r="E10" s="100">
        <f t="shared" si="1"/>
        <v>0</v>
      </c>
      <c r="F10" s="78" t="s">
        <v>121</v>
      </c>
    </row>
    <row r="11" spans="1:19" s="64" customFormat="1" ht="21.75" hidden="1" customHeight="1">
      <c r="A11" s="60">
        <v>2.2000000000000002</v>
      </c>
      <c r="B11" s="87" t="s">
        <v>104</v>
      </c>
      <c r="C11" s="61"/>
      <c r="D11" s="61"/>
      <c r="E11" s="100">
        <f t="shared" si="1"/>
        <v>0</v>
      </c>
      <c r="F11" s="62"/>
      <c r="G11" s="63"/>
      <c r="H11" s="63"/>
      <c r="I11" s="63"/>
      <c r="J11" s="63"/>
      <c r="K11" s="63"/>
      <c r="L11" s="63"/>
    </row>
    <row r="12" spans="1:19" s="64" customFormat="1" ht="21.75" customHeight="1">
      <c r="A12" s="60">
        <v>2.1</v>
      </c>
      <c r="B12" s="87" t="s">
        <v>115</v>
      </c>
      <c r="C12" s="61"/>
      <c r="D12" s="61">
        <v>646.9</v>
      </c>
      <c r="E12" s="100">
        <f t="shared" si="1"/>
        <v>646.9</v>
      </c>
      <c r="F12" s="62" t="s">
        <v>134</v>
      </c>
      <c r="G12" s="63"/>
      <c r="H12" s="63"/>
      <c r="I12" s="63"/>
      <c r="J12" s="63"/>
      <c r="K12" s="63"/>
      <c r="L12" s="63"/>
    </row>
    <row r="13" spans="1:19" s="18" customFormat="1" ht="35.25" customHeight="1">
      <c r="A13" s="57">
        <v>3</v>
      </c>
      <c r="B13" s="58" t="s">
        <v>99</v>
      </c>
      <c r="C13" s="47"/>
      <c r="D13" s="95"/>
      <c r="E13" s="96">
        <f t="shared" si="1"/>
        <v>0</v>
      </c>
      <c r="F13" s="30" t="s">
        <v>97</v>
      </c>
      <c r="G13" s="28"/>
      <c r="H13" s="28"/>
      <c r="I13" s="28"/>
      <c r="J13" s="28"/>
      <c r="K13" s="28"/>
      <c r="L13" s="28"/>
    </row>
    <row r="14" spans="1:19" s="18" customFormat="1" ht="16.5">
      <c r="A14" s="57">
        <v>3</v>
      </c>
      <c r="B14" s="59" t="s">
        <v>100</v>
      </c>
      <c r="C14" s="4">
        <v>125</v>
      </c>
      <c r="D14" s="95">
        <v>68.2</v>
      </c>
      <c r="E14" s="96">
        <f t="shared" si="1"/>
        <v>-56.8</v>
      </c>
      <c r="F14" s="102" t="s">
        <v>123</v>
      </c>
      <c r="G14" s="28"/>
      <c r="H14" s="28"/>
      <c r="I14" s="28"/>
      <c r="J14" s="28"/>
      <c r="K14" s="28"/>
      <c r="L14" s="28"/>
    </row>
    <row r="15" spans="1:19" s="18" customFormat="1" ht="18" hidden="1" customHeight="1">
      <c r="A15" s="57">
        <v>5</v>
      </c>
      <c r="B15" s="66" t="s">
        <v>101</v>
      </c>
      <c r="C15" s="91">
        <f t="shared" ref="C15:D15" si="2">SUM(C16:C19)</f>
        <v>0</v>
      </c>
      <c r="D15" s="96">
        <f t="shared" si="2"/>
        <v>0</v>
      </c>
      <c r="E15" s="96">
        <f t="shared" si="1"/>
        <v>0</v>
      </c>
      <c r="F15" s="102" t="s">
        <v>123</v>
      </c>
      <c r="G15" s="28"/>
      <c r="H15" s="28"/>
      <c r="I15" s="28"/>
      <c r="J15" s="28"/>
      <c r="K15" s="28"/>
      <c r="L15" s="28"/>
    </row>
    <row r="16" spans="1:19" ht="18" hidden="1" customHeight="1">
      <c r="A16" s="9">
        <v>5.0999999999999996</v>
      </c>
      <c r="B16" s="10" t="s">
        <v>76</v>
      </c>
      <c r="C16" s="5"/>
      <c r="D16" s="61"/>
      <c r="E16" s="100">
        <f t="shared" si="1"/>
        <v>0</v>
      </c>
    </row>
    <row r="17" spans="1:12" ht="18" hidden="1" customHeight="1">
      <c r="A17" s="9">
        <v>5.2</v>
      </c>
      <c r="B17" s="10" t="s">
        <v>77</v>
      </c>
      <c r="C17" s="5"/>
      <c r="D17" s="61"/>
      <c r="E17" s="100">
        <f t="shared" si="1"/>
        <v>0</v>
      </c>
    </row>
    <row r="18" spans="1:12" ht="18" hidden="1" customHeight="1">
      <c r="A18" s="9">
        <v>5.3</v>
      </c>
      <c r="B18" s="10" t="s">
        <v>78</v>
      </c>
      <c r="C18" s="5"/>
      <c r="D18" s="61"/>
      <c r="E18" s="100">
        <f t="shared" si="1"/>
        <v>0</v>
      </c>
    </row>
    <row r="19" spans="1:12" ht="18" hidden="1" customHeight="1">
      <c r="A19" s="9">
        <v>5.4</v>
      </c>
      <c r="B19" s="10" t="s">
        <v>79</v>
      </c>
      <c r="C19" s="5"/>
      <c r="D19" s="61">
        <v>0</v>
      </c>
      <c r="E19" s="100">
        <f t="shared" si="1"/>
        <v>0</v>
      </c>
    </row>
    <row r="20" spans="1:12" s="18" customFormat="1" ht="18.75" hidden="1" customHeight="1">
      <c r="A20" s="57">
        <v>6</v>
      </c>
      <c r="B20" s="59" t="s">
        <v>27</v>
      </c>
      <c r="C20" s="47"/>
      <c r="D20" s="95"/>
      <c r="E20" s="96">
        <f t="shared" si="1"/>
        <v>0</v>
      </c>
      <c r="F20" s="30" t="s">
        <v>105</v>
      </c>
      <c r="G20" s="65"/>
      <c r="H20" s="28"/>
      <c r="I20" s="28"/>
      <c r="J20" s="28"/>
      <c r="K20" s="28"/>
      <c r="L20" s="28"/>
    </row>
    <row r="21" spans="1:12" s="18" customFormat="1" ht="20.25" hidden="1" customHeight="1">
      <c r="A21" s="57">
        <v>7</v>
      </c>
      <c r="B21" s="59" t="s">
        <v>106</v>
      </c>
      <c r="C21" s="47"/>
      <c r="D21" s="95"/>
      <c r="E21" s="96">
        <f t="shared" si="1"/>
        <v>0</v>
      </c>
      <c r="F21" s="52"/>
      <c r="G21" s="65"/>
      <c r="H21" s="28"/>
      <c r="I21" s="28"/>
      <c r="J21" s="28"/>
      <c r="K21" s="28"/>
      <c r="L21" s="28"/>
    </row>
    <row r="22" spans="1:12" s="17" customFormat="1" ht="36.75" customHeight="1">
      <c r="A22" s="83" t="s">
        <v>13</v>
      </c>
      <c r="B22" s="20" t="s">
        <v>30</v>
      </c>
      <c r="C22" s="90">
        <f>C23+C69+C84</f>
        <v>113235.4</v>
      </c>
      <c r="D22" s="99">
        <f>D23+D69+D84</f>
        <v>113477.39999999998</v>
      </c>
      <c r="E22" s="99">
        <f t="shared" si="1"/>
        <v>241.99999999998545</v>
      </c>
      <c r="F22" s="30"/>
      <c r="G22" s="13"/>
      <c r="H22" s="13"/>
      <c r="I22" s="13"/>
      <c r="J22" s="13"/>
      <c r="K22" s="13"/>
      <c r="L22" s="13"/>
    </row>
    <row r="23" spans="1:12" s="17" customFormat="1" ht="27" customHeight="1">
      <c r="A23" s="12" t="s">
        <v>19</v>
      </c>
      <c r="B23" s="20" t="s">
        <v>119</v>
      </c>
      <c r="C23" s="90">
        <f>SUM(C24,C26,C29,C32,C36:C40,C49,C52,C58,C60:C61,C65,C68)</f>
        <v>113235.4</v>
      </c>
      <c r="D23" s="99">
        <f>SUM(D24,D26,D29,D32,D36:D40,D49,D52,D58,D60:D61,D65,D68)</f>
        <v>113477.39999999998</v>
      </c>
      <c r="E23" s="99">
        <f t="shared" si="1"/>
        <v>241.99999999998545</v>
      </c>
      <c r="F23" s="30"/>
      <c r="G23" s="13"/>
      <c r="H23" s="13"/>
      <c r="I23" s="13"/>
      <c r="J23" s="13"/>
      <c r="K23" s="13"/>
      <c r="L23" s="13"/>
    </row>
    <row r="24" spans="1:12" s="26" customFormat="1" ht="18" customHeight="1">
      <c r="A24" s="49">
        <v>1</v>
      </c>
      <c r="B24" s="59" t="s">
        <v>53</v>
      </c>
      <c r="C24" s="103">
        <v>104362</v>
      </c>
      <c r="D24" s="95">
        <v>105849.9</v>
      </c>
      <c r="E24" s="96">
        <f t="shared" si="1"/>
        <v>1487.8999999999942</v>
      </c>
      <c r="F24" s="32" t="s">
        <v>124</v>
      </c>
      <c r="G24" s="22"/>
      <c r="H24" s="22"/>
      <c r="I24" s="22"/>
      <c r="J24" s="22"/>
      <c r="K24" s="22"/>
      <c r="L24" s="22"/>
    </row>
    <row r="25" spans="1:12" s="21" customFormat="1" ht="18" hidden="1" customHeight="1">
      <c r="A25" s="3">
        <v>1.1000000000000001</v>
      </c>
      <c r="B25" s="11" t="s">
        <v>26</v>
      </c>
      <c r="C25" s="5"/>
      <c r="D25" s="61"/>
      <c r="E25" s="100">
        <f t="shared" si="1"/>
        <v>0</v>
      </c>
      <c r="F25" s="32"/>
      <c r="G25" s="23"/>
      <c r="H25" s="23"/>
      <c r="I25" s="23"/>
      <c r="J25" s="23"/>
      <c r="K25" s="23"/>
      <c r="L25" s="23"/>
    </row>
    <row r="26" spans="1:12" s="21" customFormat="1" ht="18" customHeight="1">
      <c r="A26" s="67">
        <v>2</v>
      </c>
      <c r="B26" s="68" t="s">
        <v>36</v>
      </c>
      <c r="C26" s="92">
        <f t="shared" ref="C26:D26" si="3">SUM(C27:C28)</f>
        <v>6400</v>
      </c>
      <c r="D26" s="110">
        <f t="shared" si="3"/>
        <v>5594.7</v>
      </c>
      <c r="E26" s="110">
        <f t="shared" si="1"/>
        <v>-805.30000000000018</v>
      </c>
      <c r="F26" s="32"/>
      <c r="G26" s="23"/>
      <c r="H26" s="23"/>
      <c r="I26" s="23"/>
      <c r="J26" s="23"/>
      <c r="K26" s="23"/>
      <c r="L26" s="23"/>
    </row>
    <row r="27" spans="1:12" ht="18" customHeight="1">
      <c r="A27" s="3">
        <v>2.1</v>
      </c>
      <c r="B27" s="10" t="s">
        <v>76</v>
      </c>
      <c r="C27" s="5">
        <v>5550</v>
      </c>
      <c r="D27" s="61">
        <v>5007.5</v>
      </c>
      <c r="E27" s="100">
        <f t="shared" si="1"/>
        <v>-542.5</v>
      </c>
      <c r="F27" s="32" t="s">
        <v>124</v>
      </c>
    </row>
    <row r="28" spans="1:12" ht="18" customHeight="1">
      <c r="A28" s="3">
        <v>2.2000000000000002</v>
      </c>
      <c r="B28" s="11" t="s">
        <v>83</v>
      </c>
      <c r="C28" s="5">
        <v>850</v>
      </c>
      <c r="D28" s="61">
        <v>587.20000000000005</v>
      </c>
      <c r="E28" s="100">
        <f t="shared" si="1"/>
        <v>-262.79999999999995</v>
      </c>
      <c r="F28" s="32" t="s">
        <v>124</v>
      </c>
    </row>
    <row r="29" spans="1:12" s="21" customFormat="1" ht="18" customHeight="1">
      <c r="A29" s="67">
        <v>3</v>
      </c>
      <c r="B29" s="59" t="s">
        <v>37</v>
      </c>
      <c r="C29" s="113">
        <f t="shared" ref="C29:D29" si="4">SUM(C30:C31)</f>
        <v>305</v>
      </c>
      <c r="D29" s="110">
        <f t="shared" si="4"/>
        <v>305.7</v>
      </c>
      <c r="E29" s="110">
        <f t="shared" si="1"/>
        <v>0.69999999999998863</v>
      </c>
      <c r="F29" s="32"/>
      <c r="G29" s="23"/>
      <c r="H29" s="23"/>
      <c r="I29" s="23"/>
      <c r="J29" s="23"/>
      <c r="K29" s="23"/>
      <c r="L29" s="23"/>
    </row>
    <row r="30" spans="1:12" ht="18" customHeight="1">
      <c r="A30" s="3">
        <v>3.1</v>
      </c>
      <c r="B30" s="11" t="s">
        <v>84</v>
      </c>
      <c r="C30" s="5">
        <v>290</v>
      </c>
      <c r="D30" s="61">
        <v>290.7</v>
      </c>
      <c r="E30" s="100">
        <f t="shared" si="1"/>
        <v>0.69999999999998863</v>
      </c>
      <c r="F30" s="32" t="s">
        <v>124</v>
      </c>
    </row>
    <row r="31" spans="1:12" ht="18" customHeight="1">
      <c r="A31" s="3">
        <v>3.2</v>
      </c>
      <c r="B31" s="10" t="s">
        <v>85</v>
      </c>
      <c r="C31" s="5">
        <v>15</v>
      </c>
      <c r="D31" s="61">
        <v>15</v>
      </c>
      <c r="E31" s="100">
        <f t="shared" si="1"/>
        <v>0</v>
      </c>
    </row>
    <row r="32" spans="1:12" s="26" customFormat="1" ht="18" customHeight="1">
      <c r="A32" s="49">
        <v>4</v>
      </c>
      <c r="B32" s="59" t="s">
        <v>54</v>
      </c>
      <c r="C32" s="91">
        <f t="shared" ref="C32:D32" si="5">SUM(C33:C35)</f>
        <v>154</v>
      </c>
      <c r="D32" s="96">
        <f t="shared" si="5"/>
        <v>181.5</v>
      </c>
      <c r="E32" s="96">
        <f t="shared" si="1"/>
        <v>27.5</v>
      </c>
      <c r="F32" s="32" t="s">
        <v>124</v>
      </c>
      <c r="G32" s="22"/>
      <c r="H32" s="22"/>
      <c r="I32" s="22"/>
      <c r="J32" s="22"/>
      <c r="K32" s="22"/>
      <c r="L32" s="22"/>
    </row>
    <row r="33" spans="1:12" ht="18" customHeight="1">
      <c r="A33" s="3">
        <v>4.0999999999999996</v>
      </c>
      <c r="B33" s="11" t="s">
        <v>8</v>
      </c>
      <c r="C33" s="5">
        <v>72.400000000000006</v>
      </c>
      <c r="D33" s="61">
        <v>72.400000000000006</v>
      </c>
      <c r="E33" s="100">
        <f t="shared" si="1"/>
        <v>0</v>
      </c>
    </row>
    <row r="34" spans="1:12" ht="18" customHeight="1">
      <c r="A34" s="3">
        <v>4.2</v>
      </c>
      <c r="B34" s="10" t="s">
        <v>9</v>
      </c>
      <c r="C34" s="5">
        <v>81.599999999999994</v>
      </c>
      <c r="D34" s="61">
        <v>109.1</v>
      </c>
      <c r="E34" s="100">
        <f t="shared" si="1"/>
        <v>27.5</v>
      </c>
    </row>
    <row r="35" spans="1:12" ht="18" hidden="1" customHeight="1">
      <c r="A35" s="3">
        <v>4.3</v>
      </c>
      <c r="B35" s="10" t="s">
        <v>10</v>
      </c>
      <c r="C35" s="5"/>
      <c r="D35" s="61"/>
      <c r="E35" s="100">
        <f t="shared" si="1"/>
        <v>0</v>
      </c>
    </row>
    <row r="36" spans="1:12" s="26" customFormat="1" ht="18" customHeight="1">
      <c r="A36" s="49">
        <v>5</v>
      </c>
      <c r="B36" s="66" t="s">
        <v>55</v>
      </c>
      <c r="C36" s="47">
        <v>50</v>
      </c>
      <c r="D36" s="95">
        <v>44</v>
      </c>
      <c r="E36" s="96">
        <f t="shared" si="1"/>
        <v>-6</v>
      </c>
      <c r="F36" s="30" t="s">
        <v>38</v>
      </c>
      <c r="G36" s="22"/>
      <c r="H36" s="22"/>
      <c r="I36" s="22"/>
      <c r="J36" s="22"/>
      <c r="K36" s="22"/>
      <c r="L36" s="22"/>
    </row>
    <row r="37" spans="1:12" s="26" customFormat="1" ht="18" hidden="1" customHeight="1">
      <c r="A37" s="49">
        <v>6</v>
      </c>
      <c r="B37" s="69" t="s">
        <v>120</v>
      </c>
      <c r="C37" s="47"/>
      <c r="D37" s="95"/>
      <c r="E37" s="96">
        <f t="shared" si="1"/>
        <v>0</v>
      </c>
      <c r="F37" s="33" t="s">
        <v>56</v>
      </c>
      <c r="G37" s="22"/>
      <c r="H37" s="22"/>
      <c r="J37" s="22"/>
      <c r="K37" s="22"/>
      <c r="L37" s="22"/>
    </row>
    <row r="38" spans="1:12" s="26" customFormat="1" ht="18" hidden="1" customHeight="1">
      <c r="A38" s="49">
        <v>7</v>
      </c>
      <c r="B38" s="69" t="s">
        <v>57</v>
      </c>
      <c r="C38" s="47"/>
      <c r="D38" s="95"/>
      <c r="E38" s="96">
        <f t="shared" si="1"/>
        <v>0</v>
      </c>
      <c r="F38" s="29"/>
      <c r="G38" s="22"/>
      <c r="H38" s="22"/>
      <c r="I38" s="22"/>
      <c r="J38" s="22"/>
      <c r="K38" s="22"/>
      <c r="L38" s="22"/>
    </row>
    <row r="39" spans="1:12" s="26" customFormat="1" ht="18" customHeight="1">
      <c r="A39" s="49">
        <v>6</v>
      </c>
      <c r="B39" s="69" t="s">
        <v>48</v>
      </c>
      <c r="C39" s="4">
        <v>150</v>
      </c>
      <c r="D39" s="95">
        <v>72</v>
      </c>
      <c r="E39" s="96">
        <f t="shared" si="1"/>
        <v>-78</v>
      </c>
      <c r="F39" s="108" t="s">
        <v>70</v>
      </c>
      <c r="G39" s="22"/>
      <c r="H39" s="22"/>
      <c r="I39" s="22"/>
      <c r="J39" s="22"/>
      <c r="K39" s="22"/>
      <c r="L39" s="22"/>
    </row>
    <row r="40" spans="1:12" s="26" customFormat="1" ht="38.25" customHeight="1">
      <c r="A40" s="49">
        <v>7</v>
      </c>
      <c r="B40" s="70" t="s">
        <v>58</v>
      </c>
      <c r="C40" s="91">
        <f t="shared" ref="C40:D40" si="6">SUM(C41:C48)</f>
        <v>212</v>
      </c>
      <c r="D40" s="96">
        <f t="shared" si="6"/>
        <v>161</v>
      </c>
      <c r="E40" s="96">
        <f t="shared" si="1"/>
        <v>-51</v>
      </c>
      <c r="F40" s="29"/>
      <c r="G40" s="22"/>
      <c r="H40" s="22"/>
      <c r="I40" s="22"/>
      <c r="J40" s="22"/>
      <c r="K40" s="22"/>
      <c r="L40" s="22"/>
    </row>
    <row r="41" spans="1:12" ht="18" hidden="1" customHeight="1">
      <c r="A41" s="3">
        <v>9.1</v>
      </c>
      <c r="B41" s="71" t="s">
        <v>39</v>
      </c>
      <c r="C41" s="61"/>
      <c r="D41" s="61"/>
      <c r="E41" s="100">
        <f t="shared" si="1"/>
        <v>0</v>
      </c>
      <c r="F41" s="84" t="s">
        <v>75</v>
      </c>
    </row>
    <row r="42" spans="1:12" ht="18" customHeight="1">
      <c r="A42" s="3">
        <v>7.1</v>
      </c>
      <c r="B42" s="71" t="s">
        <v>40</v>
      </c>
      <c r="C42" s="61">
        <v>110</v>
      </c>
      <c r="D42" s="61">
        <v>95</v>
      </c>
      <c r="E42" s="100">
        <f t="shared" si="1"/>
        <v>-15</v>
      </c>
      <c r="F42" s="84" t="s">
        <v>46</v>
      </c>
    </row>
    <row r="43" spans="1:12" ht="21" customHeight="1">
      <c r="A43" s="3">
        <v>7.2</v>
      </c>
      <c r="B43" s="71" t="s">
        <v>41</v>
      </c>
      <c r="C43" s="61">
        <v>28</v>
      </c>
      <c r="D43" s="61">
        <v>28</v>
      </c>
      <c r="E43" s="100">
        <f t="shared" si="1"/>
        <v>0</v>
      </c>
      <c r="F43" s="84" t="s">
        <v>74</v>
      </c>
    </row>
    <row r="44" spans="1:12" ht="18" customHeight="1">
      <c r="A44" s="3">
        <v>7.3</v>
      </c>
      <c r="B44" s="71" t="s">
        <v>42</v>
      </c>
      <c r="C44" s="5">
        <v>74</v>
      </c>
      <c r="D44" s="61">
        <v>38</v>
      </c>
      <c r="E44" s="100">
        <f t="shared" si="1"/>
        <v>-36</v>
      </c>
      <c r="F44" s="84" t="s">
        <v>73</v>
      </c>
    </row>
    <row r="45" spans="1:12" ht="18" hidden="1" customHeight="1">
      <c r="A45" s="3">
        <v>9.5</v>
      </c>
      <c r="B45" s="71" t="s">
        <v>43</v>
      </c>
      <c r="C45" s="5"/>
      <c r="D45" s="61"/>
      <c r="E45" s="100">
        <f t="shared" si="1"/>
        <v>0</v>
      </c>
      <c r="F45" s="84" t="s">
        <v>72</v>
      </c>
    </row>
    <row r="46" spans="1:12" ht="18" hidden="1" customHeight="1">
      <c r="A46" s="3">
        <v>9.6</v>
      </c>
      <c r="B46" s="71" t="s">
        <v>44</v>
      </c>
      <c r="C46" s="5"/>
      <c r="D46" s="61"/>
      <c r="E46" s="100">
        <f t="shared" si="1"/>
        <v>0</v>
      </c>
      <c r="F46" s="84" t="s">
        <v>71</v>
      </c>
    </row>
    <row r="47" spans="1:12" ht="18" hidden="1" customHeight="1">
      <c r="A47" s="3">
        <v>9.6999999999999993</v>
      </c>
      <c r="B47" s="71" t="s">
        <v>59</v>
      </c>
      <c r="C47" s="5"/>
      <c r="D47" s="61"/>
      <c r="E47" s="100">
        <f t="shared" si="1"/>
        <v>0</v>
      </c>
      <c r="F47" s="84" t="s">
        <v>47</v>
      </c>
    </row>
    <row r="48" spans="1:12" ht="18" hidden="1" customHeight="1">
      <c r="A48" s="3">
        <v>9.8000000000000007</v>
      </c>
      <c r="B48" s="71" t="s">
        <v>45</v>
      </c>
      <c r="C48" s="5"/>
      <c r="D48" s="61"/>
      <c r="E48" s="100">
        <f t="shared" si="1"/>
        <v>0</v>
      </c>
      <c r="F48" s="84" t="s">
        <v>107</v>
      </c>
    </row>
    <row r="49" spans="1:12" s="26" customFormat="1" ht="18" customHeight="1">
      <c r="A49" s="49">
        <v>8</v>
      </c>
      <c r="B49" s="69" t="s">
        <v>60</v>
      </c>
      <c r="C49" s="91">
        <f t="shared" ref="C49:D49" si="7">SUM(C50:C51)</f>
        <v>834.5</v>
      </c>
      <c r="D49" s="96">
        <f t="shared" si="7"/>
        <v>774.4</v>
      </c>
      <c r="E49" s="96">
        <f t="shared" si="1"/>
        <v>-60.100000000000023</v>
      </c>
      <c r="F49" s="33"/>
      <c r="G49" s="22"/>
      <c r="H49" s="22"/>
      <c r="I49" s="22"/>
      <c r="J49" s="22"/>
      <c r="K49" s="22"/>
      <c r="L49" s="22"/>
    </row>
    <row r="50" spans="1:12" ht="18" customHeight="1">
      <c r="A50" s="43">
        <v>8.1</v>
      </c>
      <c r="B50" s="72" t="s">
        <v>49</v>
      </c>
      <c r="C50" s="61">
        <v>574.5</v>
      </c>
      <c r="D50" s="61">
        <v>574.4</v>
      </c>
      <c r="E50" s="100">
        <f t="shared" si="1"/>
        <v>-0.10000000000002274</v>
      </c>
      <c r="F50" s="84" t="s">
        <v>51</v>
      </c>
    </row>
    <row r="51" spans="1:12" ht="18" customHeight="1">
      <c r="A51" s="43">
        <v>8.1999999999999993</v>
      </c>
      <c r="B51" s="72" t="s">
        <v>50</v>
      </c>
      <c r="C51" s="5">
        <v>260</v>
      </c>
      <c r="D51" s="77">
        <v>200</v>
      </c>
      <c r="E51" s="100">
        <f t="shared" si="1"/>
        <v>-60</v>
      </c>
      <c r="F51" s="84" t="s">
        <v>125</v>
      </c>
    </row>
    <row r="52" spans="1:12" s="21" customFormat="1" ht="21.75" customHeight="1">
      <c r="A52" s="73">
        <v>9</v>
      </c>
      <c r="B52" s="69" t="s">
        <v>52</v>
      </c>
      <c r="C52" s="92">
        <f>SUM(C53:C57)</f>
        <v>484.9</v>
      </c>
      <c r="D52" s="110">
        <f>SUM(D53:D57)</f>
        <v>251.2</v>
      </c>
      <c r="E52" s="110">
        <f t="shared" si="1"/>
        <v>-233.7</v>
      </c>
      <c r="F52" s="84"/>
      <c r="G52" s="23"/>
      <c r="H52" s="23"/>
      <c r="I52" s="23"/>
      <c r="J52" s="23"/>
      <c r="K52" s="23"/>
      <c r="L52" s="23"/>
    </row>
    <row r="53" spans="1:12" ht="18" customHeight="1">
      <c r="A53" s="43">
        <v>9.1</v>
      </c>
      <c r="B53" s="72" t="s">
        <v>64</v>
      </c>
      <c r="C53" s="5">
        <v>157.5</v>
      </c>
      <c r="D53" s="61">
        <v>100</v>
      </c>
      <c r="E53" s="100">
        <f t="shared" si="1"/>
        <v>-57.5</v>
      </c>
      <c r="F53" s="84" t="s">
        <v>68</v>
      </c>
    </row>
    <row r="54" spans="1:12" ht="18" customHeight="1">
      <c r="A54" s="43">
        <v>9.1999999999999993</v>
      </c>
      <c r="B54" s="72" t="s">
        <v>63</v>
      </c>
      <c r="C54" s="5">
        <v>177.4</v>
      </c>
      <c r="D54" s="61">
        <v>151.19999999999999</v>
      </c>
      <c r="E54" s="100">
        <f t="shared" si="1"/>
        <v>-26.200000000000017</v>
      </c>
      <c r="F54" s="30" t="s">
        <v>61</v>
      </c>
    </row>
    <row r="55" spans="1:12" ht="18" hidden="1" customHeight="1">
      <c r="A55" s="43">
        <v>11.3</v>
      </c>
      <c r="B55" s="72" t="s">
        <v>65</v>
      </c>
      <c r="C55" s="5"/>
      <c r="D55" s="61"/>
      <c r="E55" s="100">
        <f t="shared" si="1"/>
        <v>0</v>
      </c>
      <c r="F55" s="84" t="s">
        <v>62</v>
      </c>
    </row>
    <row r="56" spans="1:12" ht="18" hidden="1" customHeight="1">
      <c r="A56" s="43">
        <v>11.4</v>
      </c>
      <c r="B56" s="72" t="s">
        <v>66</v>
      </c>
      <c r="C56" s="5"/>
      <c r="D56" s="61"/>
      <c r="E56" s="100">
        <f t="shared" si="1"/>
        <v>0</v>
      </c>
      <c r="F56" s="85"/>
    </row>
    <row r="57" spans="1:12" ht="18" customHeight="1">
      <c r="A57" s="43">
        <v>9.3000000000000007</v>
      </c>
      <c r="B57" s="71" t="s">
        <v>67</v>
      </c>
      <c r="C57" s="5">
        <v>150</v>
      </c>
      <c r="D57" s="61">
        <v>0</v>
      </c>
      <c r="E57" s="100">
        <f>+D57-C57</f>
        <v>-150</v>
      </c>
      <c r="F57" s="84" t="s">
        <v>69</v>
      </c>
    </row>
    <row r="58" spans="1:12" s="26" customFormat="1" ht="24" hidden="1" customHeight="1">
      <c r="A58" s="49">
        <v>10</v>
      </c>
      <c r="B58" s="69" t="s">
        <v>116</v>
      </c>
      <c r="C58" s="47">
        <f>SUM(C59)</f>
        <v>0</v>
      </c>
      <c r="D58" s="95">
        <f>SUM(D59)</f>
        <v>0</v>
      </c>
      <c r="E58" s="96">
        <f>+D58-C58</f>
        <v>0</v>
      </c>
      <c r="F58" s="86"/>
      <c r="G58" s="22"/>
      <c r="H58" s="22"/>
      <c r="I58" s="22"/>
      <c r="J58" s="22"/>
      <c r="K58" s="22"/>
      <c r="L58" s="22"/>
    </row>
    <row r="59" spans="1:12" s="51" customFormat="1" ht="30" hidden="1" customHeight="1">
      <c r="A59" s="43">
        <v>12.1</v>
      </c>
      <c r="B59" s="101" t="s">
        <v>117</v>
      </c>
      <c r="C59" s="47"/>
      <c r="D59" s="95"/>
      <c r="E59" s="96">
        <f>+D59-C59</f>
        <v>0</v>
      </c>
      <c r="F59" s="56"/>
      <c r="G59" s="15"/>
      <c r="H59" s="14"/>
      <c r="I59" s="22"/>
      <c r="J59" s="22"/>
      <c r="K59" s="22"/>
      <c r="L59" s="22"/>
    </row>
    <row r="60" spans="1:12" s="51" customFormat="1" ht="23.25" hidden="1" customHeight="1">
      <c r="A60" s="49">
        <v>13</v>
      </c>
      <c r="B60" s="50"/>
      <c r="C60" s="47"/>
      <c r="D60" s="95"/>
      <c r="E60" s="95">
        <f>+D60-C60</f>
        <v>0</v>
      </c>
      <c r="F60" s="56" t="s">
        <v>96</v>
      </c>
      <c r="G60" s="15"/>
      <c r="H60" s="14"/>
      <c r="I60" s="22"/>
      <c r="J60" s="22"/>
      <c r="K60" s="22"/>
      <c r="L60" s="22"/>
    </row>
    <row r="61" spans="1:12" s="26" customFormat="1" ht="22.5" hidden="1" customHeight="1">
      <c r="A61" s="49">
        <v>14</v>
      </c>
      <c r="B61" s="74" t="s">
        <v>110</v>
      </c>
      <c r="C61" s="91">
        <f>SUM(C62:C64)</f>
        <v>0</v>
      </c>
      <c r="D61" s="96">
        <f t="shared" ref="D61" si="8">SUM(D62:D64)</f>
        <v>0</v>
      </c>
      <c r="E61" s="96">
        <f t="shared" si="1"/>
        <v>0</v>
      </c>
      <c r="F61" s="33"/>
      <c r="G61" s="22"/>
      <c r="H61" s="22"/>
      <c r="I61" s="22"/>
      <c r="J61" s="22"/>
      <c r="K61" s="22"/>
      <c r="L61" s="22"/>
    </row>
    <row r="62" spans="1:12" ht="19.5" hidden="1" customHeight="1">
      <c r="A62" s="5">
        <v>14.1</v>
      </c>
      <c r="B62" s="75" t="s">
        <v>111</v>
      </c>
      <c r="C62" s="5"/>
      <c r="D62" s="61"/>
      <c r="E62" s="100">
        <f t="shared" si="1"/>
        <v>0</v>
      </c>
    </row>
    <row r="63" spans="1:12" ht="19.5" hidden="1" customHeight="1">
      <c r="A63" s="5">
        <v>14.2</v>
      </c>
      <c r="B63" s="75" t="s">
        <v>112</v>
      </c>
      <c r="C63" s="5"/>
      <c r="D63" s="61"/>
      <c r="E63" s="100">
        <f t="shared" si="1"/>
        <v>0</v>
      </c>
    </row>
    <row r="64" spans="1:12" ht="19.5" hidden="1" customHeight="1">
      <c r="A64" s="5">
        <v>14.3</v>
      </c>
      <c r="B64" s="75" t="s">
        <v>80</v>
      </c>
      <c r="C64" s="5"/>
      <c r="D64" s="61"/>
      <c r="E64" s="100">
        <f t="shared" si="1"/>
        <v>0</v>
      </c>
      <c r="F64" s="84" t="s">
        <v>94</v>
      </c>
    </row>
    <row r="65" spans="1:12" s="26" customFormat="1" ht="17.25" customHeight="1">
      <c r="A65" s="46">
        <v>10</v>
      </c>
      <c r="B65" s="59" t="s">
        <v>109</v>
      </c>
      <c r="C65" s="91">
        <f t="shared" ref="C65:D65" si="9">SUM(C66:C67)</f>
        <v>283</v>
      </c>
      <c r="D65" s="96">
        <f t="shared" si="9"/>
        <v>243</v>
      </c>
      <c r="E65" s="96">
        <f t="shared" si="1"/>
        <v>-40</v>
      </c>
      <c r="F65" s="84"/>
      <c r="G65" s="22"/>
      <c r="H65" s="22"/>
      <c r="I65" s="22"/>
      <c r="J65" s="22"/>
      <c r="K65" s="22"/>
      <c r="L65" s="22"/>
    </row>
    <row r="66" spans="1:12" ht="18" customHeight="1">
      <c r="A66" s="43">
        <v>10.1</v>
      </c>
      <c r="B66" s="10" t="s">
        <v>81</v>
      </c>
      <c r="C66" s="5">
        <v>234</v>
      </c>
      <c r="D66" s="61">
        <v>234</v>
      </c>
      <c r="E66" s="100">
        <f t="shared" si="1"/>
        <v>0</v>
      </c>
      <c r="F66" s="84"/>
    </row>
    <row r="67" spans="1:12" ht="18" customHeight="1">
      <c r="A67" s="43">
        <v>10.199999999999999</v>
      </c>
      <c r="B67" s="10" t="s">
        <v>82</v>
      </c>
      <c r="C67" s="5">
        <v>49</v>
      </c>
      <c r="D67" s="77">
        <v>9</v>
      </c>
      <c r="E67" s="100">
        <f t="shared" si="1"/>
        <v>-40</v>
      </c>
      <c r="F67" s="79" t="s">
        <v>126</v>
      </c>
    </row>
    <row r="68" spans="1:12" s="26" customFormat="1" ht="16.5" hidden="1" customHeight="1">
      <c r="A68" s="46">
        <v>16</v>
      </c>
      <c r="B68" s="59" t="s">
        <v>108</v>
      </c>
      <c r="C68" s="47"/>
      <c r="D68" s="95"/>
      <c r="E68" s="96">
        <f t="shared" si="1"/>
        <v>0</v>
      </c>
      <c r="F68" s="33"/>
      <c r="G68" s="22"/>
      <c r="H68" s="22"/>
      <c r="I68" s="22"/>
      <c r="J68" s="22"/>
      <c r="K68" s="22"/>
      <c r="L68" s="22"/>
    </row>
    <row r="69" spans="1:12" s="18" customFormat="1" ht="25.5" hidden="1" customHeight="1">
      <c r="A69" s="12" t="s">
        <v>20</v>
      </c>
      <c r="B69" s="20" t="s">
        <v>118</v>
      </c>
      <c r="C69" s="90">
        <f>C70+C80+C83</f>
        <v>0</v>
      </c>
      <c r="D69" s="99">
        <f>D70+D80+D83</f>
        <v>0</v>
      </c>
      <c r="E69" s="99">
        <f t="shared" si="1"/>
        <v>0</v>
      </c>
      <c r="F69" s="30"/>
      <c r="G69" s="13"/>
      <c r="H69" s="13"/>
      <c r="I69" s="13"/>
      <c r="J69" s="13"/>
      <c r="K69" s="13"/>
      <c r="L69" s="13"/>
    </row>
    <row r="70" spans="1:12" s="26" customFormat="1" ht="17.25" hidden="1" customHeight="1">
      <c r="A70" s="46">
        <v>1</v>
      </c>
      <c r="B70" s="48" t="s">
        <v>34</v>
      </c>
      <c r="C70" s="91">
        <f>SUM(C71,C78:C79)</f>
        <v>0</v>
      </c>
      <c r="D70" s="96">
        <f>SUM(D71,D78:D79)</f>
        <v>0</v>
      </c>
      <c r="E70" s="96">
        <f t="shared" si="1"/>
        <v>0</v>
      </c>
      <c r="F70" s="33"/>
      <c r="G70" s="22"/>
      <c r="H70" s="22"/>
      <c r="I70" s="22"/>
      <c r="J70" s="22"/>
      <c r="K70" s="22"/>
      <c r="L70" s="22"/>
    </row>
    <row r="71" spans="1:12" s="26" customFormat="1" ht="17.25" hidden="1" customHeight="1">
      <c r="A71" s="46" t="s">
        <v>87</v>
      </c>
      <c r="B71" s="48" t="s">
        <v>93</v>
      </c>
      <c r="C71" s="47">
        <f>SUM(C72:C77)</f>
        <v>0</v>
      </c>
      <c r="D71" s="95">
        <f>SUM(D72:D77)</f>
        <v>0</v>
      </c>
      <c r="E71" s="96">
        <f t="shared" si="1"/>
        <v>0</v>
      </c>
      <c r="F71" s="33"/>
      <c r="G71" s="22"/>
      <c r="H71" s="22"/>
      <c r="I71" s="22"/>
      <c r="J71" s="22"/>
      <c r="K71" s="22"/>
      <c r="L71" s="22"/>
    </row>
    <row r="72" spans="1:12" s="21" customFormat="1" ht="17.25" hidden="1" customHeight="1">
      <c r="A72" s="6">
        <v>1.1000000000000001</v>
      </c>
      <c r="B72" s="45" t="s">
        <v>18</v>
      </c>
      <c r="C72" s="5"/>
      <c r="D72" s="61"/>
      <c r="E72" s="100">
        <f t="shared" ref="E72:E88" si="10">+D72-C72</f>
        <v>0</v>
      </c>
      <c r="F72" s="32"/>
      <c r="G72" s="23"/>
      <c r="H72" s="23"/>
      <c r="I72" s="23"/>
      <c r="J72" s="23"/>
      <c r="K72" s="23"/>
      <c r="L72" s="23"/>
    </row>
    <row r="73" spans="1:12" s="21" customFormat="1" ht="17.25" hidden="1" customHeight="1">
      <c r="A73" s="6">
        <v>1.2</v>
      </c>
      <c r="B73" s="45" t="s">
        <v>31</v>
      </c>
      <c r="C73" s="5"/>
      <c r="D73" s="61"/>
      <c r="E73" s="100">
        <f t="shared" si="10"/>
        <v>0</v>
      </c>
      <c r="F73" s="32"/>
      <c r="G73" s="23"/>
      <c r="H73" s="23"/>
      <c r="I73" s="23"/>
      <c r="J73" s="23"/>
      <c r="K73" s="23"/>
      <c r="L73" s="23"/>
    </row>
    <row r="74" spans="1:12" s="21" customFormat="1" ht="17.25" hidden="1" customHeight="1">
      <c r="A74" s="6">
        <v>1.3</v>
      </c>
      <c r="B74" s="45" t="s">
        <v>32</v>
      </c>
      <c r="C74" s="5"/>
      <c r="D74" s="61"/>
      <c r="E74" s="100">
        <f t="shared" si="10"/>
        <v>0</v>
      </c>
      <c r="F74" s="32"/>
      <c r="G74" s="23"/>
      <c r="H74" s="23"/>
      <c r="I74" s="23"/>
      <c r="J74" s="23"/>
      <c r="K74" s="23"/>
      <c r="L74" s="23"/>
    </row>
    <row r="75" spans="1:12" s="21" customFormat="1" ht="18" hidden="1" customHeight="1">
      <c r="A75" s="6">
        <v>1.4</v>
      </c>
      <c r="B75" s="45" t="s">
        <v>33</v>
      </c>
      <c r="C75" s="5"/>
      <c r="D75" s="61"/>
      <c r="E75" s="100">
        <f t="shared" si="10"/>
        <v>0</v>
      </c>
      <c r="F75" s="32"/>
      <c r="G75" s="23"/>
      <c r="H75" s="23"/>
      <c r="I75" s="23"/>
      <c r="J75" s="23"/>
      <c r="K75" s="23"/>
      <c r="L75" s="23"/>
    </row>
    <row r="76" spans="1:12" s="21" customFormat="1" ht="17.25" hidden="1" customHeight="1">
      <c r="A76" s="6">
        <v>1.5</v>
      </c>
      <c r="B76" s="45" t="s">
        <v>24</v>
      </c>
      <c r="C76" s="5"/>
      <c r="D76" s="61"/>
      <c r="E76" s="100">
        <f t="shared" si="10"/>
        <v>0</v>
      </c>
      <c r="F76" s="32"/>
      <c r="G76" s="23"/>
      <c r="H76" s="23"/>
      <c r="I76" s="23"/>
      <c r="J76" s="23"/>
      <c r="K76" s="23"/>
      <c r="L76" s="23"/>
    </row>
    <row r="77" spans="1:12" s="21" customFormat="1" ht="17.25" hidden="1" customHeight="1">
      <c r="A77" s="6">
        <v>1.6</v>
      </c>
      <c r="B77" s="45" t="s">
        <v>25</v>
      </c>
      <c r="C77" s="5"/>
      <c r="D77" s="61"/>
      <c r="E77" s="100">
        <f t="shared" si="10"/>
        <v>0</v>
      </c>
      <c r="F77" s="32"/>
      <c r="G77" s="23"/>
      <c r="H77" s="23"/>
      <c r="I77" s="23"/>
      <c r="J77" s="23"/>
      <c r="K77" s="23"/>
      <c r="L77" s="23"/>
    </row>
    <row r="78" spans="1:12" s="26" customFormat="1" ht="18" hidden="1" customHeight="1">
      <c r="A78" s="46" t="s">
        <v>88</v>
      </c>
      <c r="B78" s="48" t="s">
        <v>86</v>
      </c>
      <c r="C78" s="47"/>
      <c r="D78" s="95"/>
      <c r="E78" s="96">
        <f>+D78-C78</f>
        <v>0</v>
      </c>
      <c r="F78" s="44" t="s">
        <v>91</v>
      </c>
      <c r="G78" s="22"/>
      <c r="H78" s="22"/>
      <c r="I78" s="22"/>
      <c r="J78" s="22"/>
      <c r="K78" s="22"/>
      <c r="L78" s="22"/>
    </row>
    <row r="79" spans="1:12" s="26" customFormat="1" ht="18" hidden="1" customHeight="1">
      <c r="A79" s="46" t="s">
        <v>89</v>
      </c>
      <c r="B79" s="48" t="s">
        <v>90</v>
      </c>
      <c r="C79" s="47"/>
      <c r="D79" s="95"/>
      <c r="E79" s="96">
        <f t="shared" si="10"/>
        <v>0</v>
      </c>
      <c r="F79" s="84" t="s">
        <v>122</v>
      </c>
      <c r="G79" s="22"/>
      <c r="H79" s="22"/>
      <c r="I79" s="22"/>
      <c r="J79" s="22"/>
      <c r="K79" s="22"/>
      <c r="L79" s="22"/>
    </row>
    <row r="80" spans="1:12" s="26" customFormat="1" ht="35.25" hidden="1" customHeight="1">
      <c r="A80" s="46">
        <v>2</v>
      </c>
      <c r="B80" s="48" t="s">
        <v>35</v>
      </c>
      <c r="C80" s="91">
        <f>SUM(C81:C82)</f>
        <v>0</v>
      </c>
      <c r="D80" s="96">
        <f>SUM(D81:D82)</f>
        <v>0</v>
      </c>
      <c r="E80" s="96">
        <f t="shared" si="10"/>
        <v>0</v>
      </c>
      <c r="F80" s="33"/>
      <c r="G80" s="22"/>
      <c r="H80" s="22"/>
      <c r="I80" s="22"/>
      <c r="J80" s="22"/>
      <c r="K80" s="22"/>
      <c r="L80" s="22"/>
    </row>
    <row r="81" spans="1:12" s="21" customFormat="1" ht="18.75" hidden="1" customHeight="1">
      <c r="A81" s="6">
        <v>2.1</v>
      </c>
      <c r="B81" s="45" t="s">
        <v>23</v>
      </c>
      <c r="C81" s="5"/>
      <c r="D81" s="61"/>
      <c r="E81" s="100">
        <f t="shared" si="10"/>
        <v>0</v>
      </c>
      <c r="F81" s="32"/>
      <c r="G81" s="23"/>
      <c r="H81" s="23"/>
      <c r="I81" s="23"/>
      <c r="J81" s="23"/>
      <c r="K81" s="23"/>
      <c r="L81" s="23"/>
    </row>
    <row r="82" spans="1:12" s="21" customFormat="1" ht="18.75" hidden="1" customHeight="1">
      <c r="A82" s="6">
        <v>2.2000000000000002</v>
      </c>
      <c r="B82" s="88" t="s">
        <v>22</v>
      </c>
      <c r="C82" s="5"/>
      <c r="D82" s="61"/>
      <c r="E82" s="100">
        <f t="shared" si="10"/>
        <v>0</v>
      </c>
      <c r="F82" s="32"/>
      <c r="G82" s="23"/>
      <c r="H82" s="23"/>
      <c r="I82" s="23"/>
      <c r="J82" s="23"/>
      <c r="K82" s="23"/>
      <c r="L82" s="23"/>
    </row>
    <row r="83" spans="1:12" s="16" customFormat="1" ht="23.25" hidden="1" customHeight="1">
      <c r="A83" s="46">
        <v>3</v>
      </c>
      <c r="B83" s="48" t="s">
        <v>92</v>
      </c>
      <c r="C83" s="47"/>
      <c r="D83" s="95"/>
      <c r="E83" s="96">
        <f t="shared" si="10"/>
        <v>0</v>
      </c>
      <c r="F83" s="42"/>
      <c r="G83" s="37"/>
      <c r="H83" s="37"/>
      <c r="I83" s="37"/>
      <c r="J83" s="37"/>
      <c r="K83" s="37"/>
      <c r="L83" s="37"/>
    </row>
    <row r="84" spans="1:12" s="18" customFormat="1" ht="36.75" hidden="1" customHeight="1">
      <c r="A84" s="12" t="s">
        <v>21</v>
      </c>
      <c r="B84" s="20" t="s">
        <v>95</v>
      </c>
      <c r="C84" s="90">
        <f>SUM(C85:C87)</f>
        <v>0</v>
      </c>
      <c r="D84" s="99">
        <f>SUM(D85:D87)</f>
        <v>0</v>
      </c>
      <c r="E84" s="99">
        <f t="shared" si="10"/>
        <v>0</v>
      </c>
      <c r="F84" s="30"/>
      <c r="G84" s="13" t="s">
        <v>113</v>
      </c>
      <c r="H84" s="13"/>
      <c r="I84" s="13"/>
      <c r="J84" s="13"/>
      <c r="K84" s="13"/>
      <c r="L84" s="13"/>
    </row>
    <row r="85" spans="1:12" s="21" customFormat="1" ht="17.25" hidden="1" customHeight="1">
      <c r="A85" s="6">
        <v>1</v>
      </c>
      <c r="B85" s="55" t="s">
        <v>26</v>
      </c>
      <c r="C85" s="5"/>
      <c r="D85" s="61"/>
      <c r="E85" s="100">
        <f t="shared" si="10"/>
        <v>0</v>
      </c>
      <c r="F85" s="56"/>
      <c r="G85" s="23"/>
      <c r="H85" s="23"/>
      <c r="I85" s="23"/>
      <c r="J85" s="23"/>
      <c r="K85" s="23"/>
      <c r="L85" s="23"/>
    </row>
    <row r="86" spans="1:12" s="21" customFormat="1" ht="17.25" hidden="1" customHeight="1">
      <c r="A86" s="6">
        <v>2</v>
      </c>
      <c r="B86" s="55" t="s">
        <v>131</v>
      </c>
      <c r="C86" s="5"/>
      <c r="D86" s="61"/>
      <c r="E86" s="100"/>
      <c r="F86" s="56"/>
      <c r="G86" s="23"/>
      <c r="H86" s="23"/>
      <c r="I86" s="23"/>
      <c r="J86" s="23"/>
      <c r="K86" s="23"/>
      <c r="L86" s="23"/>
    </row>
    <row r="87" spans="1:12" s="21" customFormat="1" ht="17.25" hidden="1" customHeight="1">
      <c r="A87" s="6">
        <v>3</v>
      </c>
      <c r="B87" s="107" t="s">
        <v>130</v>
      </c>
      <c r="C87" s="5"/>
      <c r="D87" s="61"/>
      <c r="E87" s="100">
        <f t="shared" si="10"/>
        <v>0</v>
      </c>
      <c r="F87" s="56" t="s">
        <v>114</v>
      </c>
      <c r="G87" s="23"/>
      <c r="H87" s="23"/>
      <c r="I87" s="23"/>
      <c r="J87" s="23"/>
      <c r="K87" s="23"/>
      <c r="L87" s="23"/>
    </row>
    <row r="88" spans="1:12" s="27" customFormat="1" ht="33" customHeight="1">
      <c r="A88" s="83" t="s">
        <v>14</v>
      </c>
      <c r="B88" s="20" t="s">
        <v>15</v>
      </c>
      <c r="C88" s="89">
        <f>C6+C7-C22</f>
        <v>1.2000000000116415</v>
      </c>
      <c r="D88" s="97">
        <f>D6+D7-D22</f>
        <v>349.30000000001746</v>
      </c>
      <c r="E88" s="97">
        <f t="shared" si="10"/>
        <v>348.10000000000582</v>
      </c>
      <c r="F88" s="53"/>
      <c r="G88" s="54"/>
      <c r="H88" s="54"/>
      <c r="I88" s="54"/>
      <c r="J88" s="54"/>
      <c r="K88" s="54"/>
      <c r="L88" s="54"/>
    </row>
    <row r="89" spans="1:12" s="2" customFormat="1" ht="16.5">
      <c r="B89" s="81" t="s">
        <v>1</v>
      </c>
      <c r="C89" s="117" t="s">
        <v>127</v>
      </c>
      <c r="D89" s="117"/>
      <c r="E89" s="79"/>
      <c r="F89" s="30"/>
      <c r="G89" s="13"/>
      <c r="H89" s="13"/>
      <c r="I89" s="13"/>
      <c r="J89" s="13"/>
      <c r="K89" s="13"/>
      <c r="L89" s="13"/>
    </row>
    <row r="90" spans="1:12" s="1" customFormat="1" ht="13.5" customHeight="1">
      <c r="A90" s="2"/>
      <c r="B90" s="2" t="s">
        <v>3</v>
      </c>
      <c r="C90" s="118" t="s">
        <v>4</v>
      </c>
      <c r="D90" s="118"/>
      <c r="E90" s="80"/>
      <c r="F90" s="32"/>
      <c r="G90" s="23"/>
      <c r="H90" s="23"/>
      <c r="I90" s="23"/>
      <c r="J90" s="23"/>
      <c r="K90" s="23"/>
      <c r="L90" s="23"/>
    </row>
    <row r="91" spans="1:12" s="1" customFormat="1" ht="16.5">
      <c r="B91" s="93" t="s">
        <v>5</v>
      </c>
      <c r="C91" s="117" t="s">
        <v>128</v>
      </c>
      <c r="D91" s="117"/>
      <c r="E91" s="80"/>
      <c r="F91" s="32"/>
      <c r="G91" s="23"/>
      <c r="H91" s="23"/>
      <c r="I91" s="23"/>
      <c r="J91" s="23"/>
      <c r="K91" s="23"/>
      <c r="L91" s="23"/>
    </row>
    <row r="92" spans="1:12" s="1" customFormat="1" ht="12" customHeight="1">
      <c r="C92" s="118" t="s">
        <v>4</v>
      </c>
      <c r="D92" s="118"/>
      <c r="E92" s="80"/>
      <c r="F92" s="32"/>
      <c r="G92" s="23"/>
      <c r="H92" s="23"/>
      <c r="I92" s="23"/>
      <c r="J92" s="23"/>
      <c r="K92" s="23"/>
      <c r="L92" s="23"/>
    </row>
    <row r="93" spans="1:12" s="1" customFormat="1">
      <c r="B93" s="94" t="s">
        <v>0</v>
      </c>
      <c r="C93" s="105"/>
      <c r="D93" s="80"/>
      <c r="E93" s="80"/>
      <c r="F93" s="32"/>
      <c r="G93" s="23"/>
      <c r="H93" s="23"/>
      <c r="I93" s="23"/>
      <c r="J93" s="23"/>
      <c r="K93" s="23"/>
      <c r="L93" s="23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89:D89"/>
    <mergeCell ref="C90:D90"/>
    <mergeCell ref="C91:D91"/>
    <mergeCell ref="C92:D92"/>
    <mergeCell ref="A1:E1"/>
    <mergeCell ref="A2:E2"/>
    <mergeCell ref="A3:E3"/>
  </mergeCells>
  <pageMargins left="0.15748031496062992" right="0.19685039370078741" top="0.23622047244094491" bottom="0.27559055118110237" header="0.15748031496062992" footer="0.19685039370078741"/>
  <pageSetup paperSize="9" scale="80" orientation="portrait" r:id="rId1"/>
  <headerFooter alignWithMargins="0"/>
  <ignoredErrors>
    <ignoredError sqref="D58 C84:E84 C69:E70 C40:E40 C26:E26 D88:E88 D61:E61 E6:E25 C29:E29 E27:E28 E30:E39 C49:E49 E41:E48 C52:E52 E50:E51 E53:E56 E62:E68 E71:E83 E87 E85" unlockedFormula="1"/>
    <ignoredError sqref="C80:D80 C65:D65 C32:D32" formulaRange="1" unlockedFormula="1"/>
    <ignoredError sqref="C7:D7 C15:D15 C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Dramakani hamematakan</vt:lpstr>
      <vt:lpstr>'Dramakani hamematakan'!Область_печати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welcome</cp:lastModifiedBy>
  <cp:lastPrinted>2019-10-15T05:54:38Z</cp:lastPrinted>
  <dcterms:created xsi:type="dcterms:W3CDTF">1996-10-14T23:33:28Z</dcterms:created>
  <dcterms:modified xsi:type="dcterms:W3CDTF">2019-10-21T06:12:01Z</dcterms:modified>
</cp:coreProperties>
</file>