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E8BF4C9E-6E12-4305-A6A4-721B4DBBF5BA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1" l="1"/>
  <c r="E84" i="1"/>
  <c r="D83" i="1"/>
  <c r="E83" i="1" s="1"/>
  <c r="C83" i="1"/>
  <c r="E82" i="1"/>
  <c r="E81" i="1"/>
  <c r="E80" i="1"/>
  <c r="E79" i="1"/>
  <c r="D79" i="1"/>
  <c r="C79" i="1"/>
  <c r="E78" i="1"/>
  <c r="E77" i="1"/>
  <c r="E76" i="1"/>
  <c r="E75" i="1"/>
  <c r="E74" i="1"/>
  <c r="E73" i="1"/>
  <c r="E72" i="1"/>
  <c r="E71" i="1"/>
  <c r="D70" i="1"/>
  <c r="E70" i="1" s="1"/>
  <c r="C70" i="1"/>
  <c r="C69" i="1"/>
  <c r="C68" i="1" s="1"/>
  <c r="E67" i="1"/>
  <c r="E66" i="1"/>
  <c r="E65" i="1"/>
  <c r="E64" i="1"/>
  <c r="E63" i="1"/>
  <c r="D63" i="1"/>
  <c r="C63" i="1"/>
  <c r="E62" i="1"/>
  <c r="E61" i="1"/>
  <c r="E60" i="1"/>
  <c r="D59" i="1"/>
  <c r="E59" i="1" s="1"/>
  <c r="C59" i="1"/>
  <c r="E58" i="1"/>
  <c r="E57" i="1"/>
  <c r="E56" i="1"/>
  <c r="E55" i="1"/>
  <c r="E54" i="1"/>
  <c r="E53" i="1"/>
  <c r="D52" i="1"/>
  <c r="E52" i="1" s="1"/>
  <c r="C52" i="1"/>
  <c r="E51" i="1"/>
  <c r="E50" i="1"/>
  <c r="E49" i="1"/>
  <c r="D49" i="1"/>
  <c r="C49" i="1"/>
  <c r="E48" i="1"/>
  <c r="E47" i="1"/>
  <c r="E46" i="1"/>
  <c r="E45" i="1"/>
  <c r="E44" i="1"/>
  <c r="E43" i="1"/>
  <c r="E42" i="1"/>
  <c r="E41" i="1"/>
  <c r="D40" i="1"/>
  <c r="E40" i="1" s="1"/>
  <c r="C40" i="1"/>
  <c r="E39" i="1"/>
  <c r="E38" i="1"/>
  <c r="E37" i="1"/>
  <c r="E36" i="1"/>
  <c r="E35" i="1"/>
  <c r="E34" i="1"/>
  <c r="E33" i="1"/>
  <c r="D32" i="1"/>
  <c r="E32" i="1" s="1"/>
  <c r="C32" i="1"/>
  <c r="E31" i="1"/>
  <c r="E30" i="1"/>
  <c r="D29" i="1"/>
  <c r="E29" i="1" s="1"/>
  <c r="C29" i="1"/>
  <c r="C23" i="1" s="1"/>
  <c r="C22" i="1" s="1"/>
  <c r="E28" i="1"/>
  <c r="E27" i="1"/>
  <c r="D26" i="1"/>
  <c r="D23" i="1" s="1"/>
  <c r="C26" i="1"/>
  <c r="E25" i="1"/>
  <c r="G24" i="1"/>
  <c r="E24" i="1"/>
  <c r="E21" i="1"/>
  <c r="E20" i="1"/>
  <c r="E19" i="1"/>
  <c r="E18" i="1"/>
  <c r="E17" i="1"/>
  <c r="E16" i="1"/>
  <c r="E15" i="1"/>
  <c r="D15" i="1"/>
  <c r="C15" i="1"/>
  <c r="E14" i="1"/>
  <c r="E13" i="1"/>
  <c r="E12" i="1"/>
  <c r="E11" i="1"/>
  <c r="E10" i="1"/>
  <c r="E9" i="1"/>
  <c r="D9" i="1"/>
  <c r="C9" i="1"/>
  <c r="E8" i="1"/>
  <c r="E7" i="1"/>
  <c r="D7" i="1"/>
  <c r="C7" i="1"/>
  <c r="C86" i="1" s="1"/>
  <c r="E6" i="1"/>
  <c r="E23" i="1" l="1"/>
  <c r="E26" i="1"/>
  <c r="D69" i="1"/>
  <c r="E69" i="1" l="1"/>
  <c r="D68" i="1"/>
  <c r="E68" i="1" l="1"/>
  <c r="D22" i="1"/>
  <c r="E22" i="1" l="1"/>
  <c r="D86" i="1"/>
  <c r="E86" i="1" s="1"/>
</calcChain>
</file>

<file path=xl/sharedStrings.xml><?xml version="1.0" encoding="utf-8"?>
<sst xmlns="http://schemas.openxmlformats.org/spreadsheetml/2006/main" count="142" uniqueCount="134">
  <si>
    <t xml:space="preserve"> Տ Ե Ղ Ե Կ Ա Ն Ք</t>
  </si>
  <si>
    <t xml:space="preserve">«Երևանի Ֆ. Նանսենի անվան հ. 150 հիմնական դպրոց» ՊՈԱԿ-ի </t>
  </si>
  <si>
    <t>2020թ. դրամական միջոցների հոսքերի հաստատված նախահաշվի և  փաստացի դրամական միջոցների հոսքերի համեմատական ցուցանիշների վերաբերյալ</t>
  </si>
  <si>
    <t xml:space="preserve">  հազ.դրամ</t>
  </si>
  <si>
    <t>հ/հ</t>
  </si>
  <si>
    <t>Հոդվածի անվանումը</t>
  </si>
  <si>
    <r>
      <rPr>
        <u/>
        <sz val="10"/>
        <rFont val="GHEA Grapalat"/>
        <charset val="204"/>
      </rPr>
      <t>Հաշվետու ժամանակաշրջանիհ</t>
    </r>
    <r>
      <rPr>
        <b/>
        <u/>
        <sz val="10"/>
        <rFont val="GHEA Grapalat"/>
        <family val="3"/>
      </rPr>
      <t>աստատված նախահաշիվ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</si>
  <si>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</si>
  <si>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Տարբերություն ավելացում (+) նվազեցում (-)</t>
  </si>
  <si>
    <t>I</t>
  </si>
  <si>
    <t>Դրամական միջոցների ազատ մնացորդը հաշվետու ժամանակաշրջանի սկզբին</t>
  </si>
  <si>
    <t>II</t>
  </si>
  <si>
    <t>Ընդամենը դրամական միջոցների ներհոսքեր, այդ թվում՝</t>
  </si>
  <si>
    <t>Սուբսիդիա</t>
  </si>
  <si>
    <t>Դրամաշնորհ, այդ թվում՝</t>
  </si>
  <si>
    <t>պետության կողմից պատվիրակված ծախսերի փոխհատուցում</t>
  </si>
  <si>
    <t>Տարակարգ, Սոցիալապես անապահով 
երեխաների դասագրքերի 
փոխհատուցման գումար</t>
  </si>
  <si>
    <t>ֆինանսական օգնություն</t>
  </si>
  <si>
    <t>այլ դրամաշնորհներ</t>
  </si>
  <si>
    <t>Ապրանքների մատակարարում և ծառայությունների մատուցում</t>
  </si>
  <si>
    <t>Վճարովի ծառայություն, Ուսումնական պրակտիկա, Ակտիվների օտարում</t>
  </si>
  <si>
    <t>Վարձակալություն</t>
  </si>
  <si>
    <t>+ դեբիտոր (01.01.2019թ. դրությամբ)</t>
  </si>
  <si>
    <t>Սպասարկման և կոմունալ համավճարներ, այդ թվում՝</t>
  </si>
  <si>
    <t>ջեռուցում</t>
  </si>
  <si>
    <t>Էլ.էներգիա</t>
  </si>
  <si>
    <t xml:space="preserve">ջուր </t>
  </si>
  <si>
    <t>այլ համավճար</t>
  </si>
  <si>
    <t>Ֆինանսական օգնությունից (օգնիր դպրոցիդ)</t>
  </si>
  <si>
    <t>Օգնիր դպրոցիդ</t>
  </si>
  <si>
    <t>Այլ ներհոսքեր</t>
  </si>
  <si>
    <t>Ջրի գծով սուբսիդիան դրամական հոսքերում չի արտացոլվում</t>
  </si>
  <si>
    <t>III</t>
  </si>
  <si>
    <t>Ընդամենը դրամական միջոցների արտահոսքեր, այդ թվում՝</t>
  </si>
  <si>
    <t>ա)</t>
  </si>
  <si>
    <t xml:space="preserve">Ընթացիկ, այդ թվում՝ </t>
  </si>
  <si>
    <t>Աշխատավարձ, որից՝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</si>
  <si>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</si>
  <si>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պարգևատրում</t>
  </si>
  <si>
    <t>Էներգետիկ ծառայություններ, այդ թվում՝</t>
  </si>
  <si>
    <t>էլեկտրաէներգիա</t>
  </si>
  <si>
    <t>Կոմունալ ծառայություններ, այդ թվում՝</t>
  </si>
  <si>
    <t>ջրմուղ-կոյուղի</t>
  </si>
  <si>
    <t>ախտաբանություն</t>
  </si>
  <si>
    <t>Կապի ծառայություններ, այդ թվում`</t>
  </si>
  <si>
    <t>բաժանորդային վճար</t>
  </si>
  <si>
    <t>րոպեավճար</t>
  </si>
  <si>
    <t>ինտերնետ կապ</t>
  </si>
  <si>
    <t>Ապահովագրություն</t>
  </si>
  <si>
    <t>ԱՊՊԱ</t>
  </si>
  <si>
    <t>Արտագերատեսչական արտահոսքեր</t>
  </si>
  <si>
    <t>Պահակային պահպանություն</t>
  </si>
  <si>
    <t>Ծառայողական գործուղումներ</t>
  </si>
  <si>
    <t>Մասնագիտական ծառայություններ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</si>
  <si>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</si>
  <si>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Պայմանագրային ծառայությունների ձեռքբերում, այդ թվում՝</t>
  </si>
  <si>
    <t>վարչական ծառայություններ</t>
  </si>
  <si>
    <t>Պատճենահանում, Թարգմանություն</t>
  </si>
  <si>
    <t>համակարգչային ծառայություններ</t>
  </si>
  <si>
    <t>ՀԾ-ի սպասարկում</t>
  </si>
  <si>
    <t>աշխատակազմի մասնագիտական զարգացման ծառայություններ</t>
  </si>
  <si>
    <t>Վերապատրաստում, Սեմինար</t>
  </si>
  <si>
    <t>տեղեկատվական ծառայություններ</t>
  </si>
  <si>
    <t>Թերթերի բաժանորդագրություն, Հայտարարություններ</t>
  </si>
  <si>
    <t>կառավարչական ծառայություններ</t>
  </si>
  <si>
    <t>Աուդիտորական, Իրավաբանական, Փորձագիտական ծառայություններ</t>
  </si>
  <si>
    <t>կենցաղային և հանրային սննդի ծառայություններ</t>
  </si>
  <si>
    <t>Լվացքատների ծառայություններ, Քիմմաքրում, Սննդի ծառայություններ</t>
  </si>
  <si>
    <t>ներկայացուցչական արտահոսքեր</t>
  </si>
  <si>
    <t>Հյուրասիրություն</t>
  </si>
  <si>
    <t>ընդհանուր բնույթի այլ ծառայություններ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</si>
  <si>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</si>
  <si>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Ընթացիկ վերանորոգում, այդ թվում՝</t>
  </si>
  <si>
    <t>շենքի և կառույցների</t>
  </si>
  <si>
    <t>Ընթացիկ վերանորոգում</t>
  </si>
  <si>
    <t xml:space="preserve">մեքենաների և սարքավորումների </t>
  </si>
  <si>
    <t>Քարթրիջի լիցքավորում, Տեխնիկայի (տրանսպորտային միջոցի) ընթացիկ վերանորոգում և սպասարկում</t>
  </si>
  <si>
    <t>Նյութեր (ապրանքներ), այդ թվում՝</t>
  </si>
  <si>
    <t>գրասենյակային ապրանքներ</t>
  </si>
  <si>
    <t>Գրասենյակային ապրանքներ, Ձևաթղթեր (Վիամիր)</t>
  </si>
  <si>
    <t>կենցաղային և հանրային սննդի նյութեր</t>
  </si>
  <si>
    <t>Տնտեսական ապրանքներ</t>
  </si>
  <si>
    <t>տրանսպորտայի նյութեր</t>
  </si>
  <si>
    <t>Դիզվառելիք, յուղեր, այլ նյութեր</t>
  </si>
  <si>
    <t>առողջապահական և լաբորատոր նյութեր</t>
  </si>
  <si>
    <t>հատուկ նպատակային այլ նյութեր</t>
  </si>
  <si>
    <t>Շինանյութ, Փոքրարժեք և արագամաշ առարկաներ</t>
  </si>
  <si>
    <t>նոր տողեր ավելացնել 12 և 13 տողերի միջև</t>
  </si>
  <si>
    <t>Հարկային պարտավորություններ, այդ թվում՝</t>
  </si>
  <si>
    <t>շահութահարկ</t>
  </si>
  <si>
    <t>ԱԱՀ</t>
  </si>
  <si>
    <t>այլ հարկեր</t>
  </si>
  <si>
    <t>Գույքահարկ</t>
  </si>
  <si>
    <t>Պարտադիր վճարներ, այդ թվում՝</t>
  </si>
  <si>
    <t>աղբահանության գծով</t>
  </si>
  <si>
    <t>Աղբահանության գծով</t>
  </si>
  <si>
    <t>սոցիալապես անապահով երեխաների դասագրքերի վարձավճարի 
փոխհատուցում</t>
  </si>
  <si>
    <t>Սոցիալապես անապահով 
երեխաների դասագրքերի 
փոխհատուցման գումար</t>
  </si>
  <si>
    <t>այլ պարտադիր վճարներ</t>
  </si>
  <si>
    <t>Էլ. ստորագրություն, Լիցենզիա, Կադաստր, Պետ.ռեգիստր, Տրանսպորտային միջոցի տեխ.զննում</t>
  </si>
  <si>
    <t>Այլ արտահոսքեր</t>
  </si>
  <si>
    <t xml:space="preserve">բ) </t>
  </si>
  <si>
    <t>Կապիտալ, այդ թվում՝</t>
  </si>
  <si>
    <t>Հիմնական միջոցների ձեռքբերում, այդ թվում՝</t>
  </si>
  <si>
    <t>1)</t>
  </si>
  <si>
    <t>Վարչական սարքավորումներ, այդ թվում՝</t>
  </si>
  <si>
    <t>աշակերտական գույք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</si>
  <si>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</si>
  <si>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</si>
  <si>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</si>
  <si>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սպորտային գույք</t>
  </si>
  <si>
    <t>գրականություն</t>
  </si>
  <si>
    <t>2)</t>
  </si>
  <si>
    <t>Այլ մեքենաներ և սարքավորումներ</t>
  </si>
  <si>
    <t>Հատուկ նշանակության սարքավորումներ (երաժշտական գործիքներ, արտադրական սարքավորումներ և այլն)</t>
  </si>
  <si>
    <t>3)</t>
  </si>
  <si>
    <t>Ոչ նյութական հիմնական միջոցներ</t>
  </si>
  <si>
    <t>Համակարգչային ծրագրեր, Քանդակներ, Նկարներ և այլն</t>
  </si>
  <si>
    <t>Հիմնական միջոցների հիմնական վերանորոգում, 
այդ թվում՝</t>
  </si>
  <si>
    <t>ամրացված գույքի (շենք)</t>
  </si>
  <si>
    <t>հիմնական միջոցի</t>
  </si>
  <si>
    <t>Նախագծահետազոտական արտահոսքեր</t>
  </si>
  <si>
    <t xml:space="preserve">գ) </t>
  </si>
  <si>
    <t>Տարեսկզբի դրամական միջոցների ազատ մնացորդի օգտագործում, այդ թվում՝</t>
  </si>
  <si>
    <t xml:space="preserve"> </t>
  </si>
  <si>
    <t>IV</t>
  </si>
  <si>
    <t>Դրամական միջոցների ազատ մնացորդը հաշվետու ժամանակաշրջանի վերջին</t>
  </si>
  <si>
    <t>ՏՆՕՐԵՆ՝</t>
  </si>
  <si>
    <t>Մ. Հայրապետյան</t>
  </si>
  <si>
    <t xml:space="preserve">                 </t>
  </si>
  <si>
    <t>/ անուն, ազգանուն/</t>
  </si>
  <si>
    <t>ԳԼԽԱՎՈՐ ՀԱՇՎԱՊԱՀ՝</t>
  </si>
  <si>
    <t>Լ. Կիրակոսյան</t>
  </si>
  <si>
    <t>Կ.Տ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</si>
</sst>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u/>
      <sz val="10"/>
      <name val="GHEA Grapalat"/>
      <charset val="204"/>
    </font>
    <font>
      <u/>
      <sz val="10"/>
      <name val="GHEA Grapalat"/>
      <charset val="204"/>
    </font>
    <font>
      <b/>
      <u/>
      <sz val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4"/>
      <name val="GHEA Grapalat"/>
      <family val="3"/>
    </font>
    <font>
      <sz val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164" fontId="5" fillId="0" borderId="2" xfId="2" applyNumberFormat="1" applyFont="1" applyBorder="1" applyAlignment="1">
      <alignment horizontal="left" vertical="center" wrapText="1"/>
    </xf>
    <xf numFmtId="165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>
      <alignment vertical="center"/>
    </xf>
    <xf numFmtId="165" fontId="12" fillId="0" borderId="2" xfId="2" applyNumberFormat="1" applyFont="1" applyBorder="1" applyAlignment="1" applyProtection="1">
      <alignment horizontal="center" vertical="center"/>
      <protection locked="0"/>
    </xf>
    <xf numFmtId="165" fontId="12" fillId="0" borderId="2" xfId="2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vertical="center"/>
    </xf>
    <xf numFmtId="165" fontId="3" fillId="0" borderId="2" xfId="2" applyNumberFormat="1" applyFont="1" applyBorder="1" applyAlignment="1" applyProtection="1">
      <alignment horizontal="center" vertical="center"/>
      <protection locked="0"/>
    </xf>
    <xf numFmtId="165" fontId="4" fillId="0" borderId="2" xfId="2" applyNumberFormat="1" applyFont="1" applyBorder="1" applyAlignment="1" applyProtection="1">
      <alignment horizontal="center" vertical="center"/>
      <protection locked="0"/>
    </xf>
    <xf numFmtId="165" fontId="3" fillId="0" borderId="2" xfId="2" applyNumberFormat="1" applyFont="1" applyBorder="1" applyAlignment="1">
      <alignment horizontal="center" vertical="center"/>
    </xf>
    <xf numFmtId="0" fontId="3" fillId="0" borderId="0" xfId="0" applyFont="1" applyProtection="1">
      <protection locked="0"/>
    </xf>
    <xf numFmtId="0" fontId="12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left" vertical="center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left" vertical="center"/>
    </xf>
    <xf numFmtId="165" fontId="3" fillId="0" borderId="3" xfId="2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left" vertical="center"/>
    </xf>
    <xf numFmtId="165" fontId="7" fillId="0" borderId="2" xfId="2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165" fontId="5" fillId="2" borderId="3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left" vertical="center" wrapText="1"/>
    </xf>
    <xf numFmtId="1" fontId="12" fillId="0" borderId="2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2" fillId="0" borderId="2" xfId="2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164" fontId="12" fillId="0" borderId="2" xfId="2" applyNumberFormat="1" applyFont="1" applyBorder="1" applyAlignment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  <protection locked="0"/>
    </xf>
    <xf numFmtId="164" fontId="3" fillId="0" borderId="2" xfId="2" applyNumberFormat="1" applyFont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/>
      <protection locked="0"/>
    </xf>
    <xf numFmtId="164" fontId="3" fillId="3" borderId="2" xfId="2" applyNumberFormat="1" applyFont="1" applyFill="1" applyBorder="1" applyAlignment="1">
      <alignment horizontal="left" vertical="center" wrapText="1"/>
    </xf>
    <xf numFmtId="0" fontId="6" fillId="0" borderId="0" xfId="1" applyFont="1" applyAlignment="1" applyProtection="1">
      <alignment horizontal="center" vertical="center"/>
      <protection locked="0"/>
    </xf>
    <xf numFmtId="0" fontId="12" fillId="0" borderId="0" xfId="1" applyFont="1" applyProtection="1">
      <protection locked="0"/>
    </xf>
    <xf numFmtId="0" fontId="3" fillId="0" borderId="2" xfId="1" applyFont="1" applyBorder="1" applyAlignment="1" applyProtection="1">
      <alignment vertical="center"/>
      <protection locked="0"/>
    </xf>
    <xf numFmtId="165" fontId="2" fillId="0" borderId="2" xfId="2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5" fillId="0" borderId="0" xfId="2" applyNumberFormat="1" applyFont="1" applyAlignment="1">
      <alignment vertical="center" wrapTex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3">
    <cellStyle name="Normal" xfId="0" builtinId="0"/>
    <cellStyle name="Normal 2 2" xfId="1" xr:uid="{36A8C07F-33DC-4074-81AD-63305CB8C821}"/>
    <cellStyle name="Normal_Sheet1" xfId="2" xr:uid="{D88783E8-6C86-4158-9567-D7C103E07A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3"/>
  <sheetViews>
    <sheetView tabSelected="1" workbookViewId="0">
      <selection sqref="A1:XFD1048576"/>
    </sheetView>
  </sheetViews>
  <sheetFormatPr defaultRowHeight="13.5"/>
  <cols>
    <col min="1" max="1" width="4.85546875" style="43" customWidth="1"/>
    <col min="2" max="2" width="60.7109375" style="43" customWidth="1"/>
    <col min="3" max="3" width="17.85546875" style="43" customWidth="1"/>
    <col min="4" max="4" width="18.28515625" style="43" customWidth="1"/>
    <col min="5" max="5" width="14.5703125" style="43" customWidth="1"/>
    <col min="6" max="6" width="0" style="26" hidden="1" customWidth="1"/>
    <col min="7" max="7" width="14.42578125" style="27" customWidth="1"/>
    <col min="8" max="12" width="9.140625" style="27"/>
    <col min="13" max="16384" width="9.140625" style="43"/>
  </cols>
  <sheetData>
    <row r="1" spans="1:19" s="5" customFormat="1" ht="18.75" customHeight="1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</row>
    <row r="2" spans="1:19" s="11" customFormat="1" ht="31.5" customHeight="1">
      <c r="A2" s="6" t="s">
        <v>1</v>
      </c>
      <c r="B2" s="6"/>
      <c r="C2" s="6"/>
      <c r="D2" s="6"/>
      <c r="E2" s="6"/>
      <c r="F2" s="7"/>
      <c r="G2" s="8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1:19" s="5" customFormat="1" ht="36" customHeight="1">
      <c r="A3" s="12" t="s">
        <v>2</v>
      </c>
      <c r="B3" s="12"/>
      <c r="C3" s="12"/>
      <c r="D3" s="12"/>
      <c r="E3" s="12"/>
      <c r="F3" s="13"/>
      <c r="G3" s="14"/>
      <c r="H3" s="14"/>
      <c r="I3" s="14"/>
      <c r="J3" s="14"/>
      <c r="K3" s="14"/>
      <c r="L3" s="3"/>
      <c r="M3" s="4"/>
      <c r="N3" s="4"/>
      <c r="O3" s="4"/>
      <c r="P3" s="4"/>
      <c r="Q3" s="4"/>
      <c r="R3" s="4"/>
      <c r="S3" s="4"/>
    </row>
    <row r="4" spans="1:19" s="20" customFormat="1" ht="15" customHeight="1">
      <c r="A4" s="15"/>
      <c r="B4" s="15"/>
      <c r="C4" s="16"/>
      <c r="D4" s="16"/>
      <c r="E4" s="17" t="s">
        <v>3</v>
      </c>
      <c r="F4" s="18"/>
      <c r="G4" s="19"/>
      <c r="H4" s="19"/>
      <c r="I4" s="19"/>
      <c r="J4" s="19"/>
      <c r="K4" s="19"/>
      <c r="L4" s="19"/>
    </row>
    <row r="5" spans="1:19" s="27" customFormat="1" ht="67.5" customHeight="1">
      <c r="A5" s="21" t="s">
        <v>4</v>
      </c>
      <c r="B5" s="22" t="s">
        <v>5</v>
      </c>
      <c r="C5" s="23" t="s">
        <v>6</v>
      </c>
      <c r="D5" s="24" t="s">
        <v>7</v>
      </c>
      <c r="E5" s="25" t="s">
        <v>8</v>
      </c>
      <c r="F5" s="26"/>
    </row>
    <row r="6" spans="1:19" s="20" customFormat="1" ht="39" customHeight="1">
      <c r="A6" s="28" t="s">
        <v>9</v>
      </c>
      <c r="B6" s="29" t="s">
        <v>10</v>
      </c>
      <c r="C6" s="30">
        <v>4170.3</v>
      </c>
      <c r="D6" s="30">
        <v>4170.3</v>
      </c>
      <c r="E6" s="31">
        <f>+D6-C6</f>
        <v>0</v>
      </c>
      <c r="F6" s="18"/>
      <c r="G6" s="19"/>
      <c r="H6" s="19"/>
      <c r="I6" s="19"/>
      <c r="J6" s="19"/>
      <c r="K6" s="19"/>
      <c r="L6" s="19"/>
    </row>
    <row r="7" spans="1:19" s="20" customFormat="1" ht="36.75" customHeight="1">
      <c r="A7" s="28" t="s">
        <v>11</v>
      </c>
      <c r="B7" s="29" t="s">
        <v>12</v>
      </c>
      <c r="C7" s="31">
        <f>SUM(C8:C9,C13:C15,C20:C21)</f>
        <v>36581.4</v>
      </c>
      <c r="D7" s="31">
        <f t="shared" ref="D7" si="0">SUM(D8:D9,D13:D15,D20:D21)</f>
        <v>36365.4</v>
      </c>
      <c r="E7" s="31">
        <f t="shared" ref="E7:E70" si="1">+D7-C7</f>
        <v>-216</v>
      </c>
      <c r="F7" s="18"/>
      <c r="G7" s="19"/>
      <c r="H7" s="19"/>
      <c r="I7" s="19"/>
      <c r="J7" s="19"/>
      <c r="K7" s="19"/>
      <c r="L7" s="19"/>
    </row>
    <row r="8" spans="1:19" s="37" customFormat="1" ht="22.5" customHeight="1">
      <c r="A8" s="32">
        <v>1</v>
      </c>
      <c r="B8" s="33" t="s">
        <v>13</v>
      </c>
      <c r="C8" s="34">
        <v>36338.300000000003</v>
      </c>
      <c r="D8" s="30">
        <v>36355.4</v>
      </c>
      <c r="E8" s="35">
        <f t="shared" si="1"/>
        <v>17.099999999998545</v>
      </c>
      <c r="F8" s="18"/>
      <c r="G8" s="36"/>
      <c r="H8" s="36"/>
      <c r="I8" s="36"/>
      <c r="J8" s="36"/>
      <c r="K8" s="36"/>
      <c r="L8" s="36"/>
    </row>
    <row r="9" spans="1:19" s="37" customFormat="1" ht="22.5" customHeight="1">
      <c r="A9" s="32">
        <v>2</v>
      </c>
      <c r="B9" s="33" t="s">
        <v>14</v>
      </c>
      <c r="C9" s="35">
        <f>SUM(C10:C12)</f>
        <v>0</v>
      </c>
      <c r="D9" s="35">
        <f>SUM(D10:D12)</f>
        <v>0</v>
      </c>
      <c r="E9" s="35">
        <f t="shared" si="1"/>
        <v>0</v>
      </c>
      <c r="F9" s="18"/>
      <c r="G9" s="36"/>
      <c r="H9" s="36"/>
      <c r="I9" s="36"/>
      <c r="J9" s="36"/>
      <c r="K9" s="36"/>
      <c r="L9" s="36"/>
    </row>
    <row r="10" spans="1:19" ht="21.75" customHeight="1">
      <c r="A10" s="38">
        <v>2.1</v>
      </c>
      <c r="B10" s="39" t="s">
        <v>15</v>
      </c>
      <c r="C10" s="40"/>
      <c r="D10" s="41"/>
      <c r="E10" s="42">
        <f t="shared" si="1"/>
        <v>0</v>
      </c>
      <c r="F10" s="18" t="s">
        <v>16</v>
      </c>
    </row>
    <row r="11" spans="1:19" ht="21.75" customHeight="1">
      <c r="A11" s="38">
        <v>2.2000000000000002</v>
      </c>
      <c r="B11" s="39" t="s">
        <v>17</v>
      </c>
      <c r="C11" s="40"/>
      <c r="D11" s="41"/>
      <c r="E11" s="42">
        <f t="shared" si="1"/>
        <v>0</v>
      </c>
    </row>
    <row r="12" spans="1:19" ht="21.75" customHeight="1">
      <c r="A12" s="38">
        <v>2.2999999999999998</v>
      </c>
      <c r="B12" s="39" t="s">
        <v>18</v>
      </c>
      <c r="C12" s="40">
        <v>0</v>
      </c>
      <c r="D12" s="41"/>
      <c r="E12" s="42">
        <f t="shared" si="1"/>
        <v>0</v>
      </c>
    </row>
    <row r="13" spans="1:19" s="37" customFormat="1" ht="35.25" customHeight="1">
      <c r="A13" s="32">
        <v>3</v>
      </c>
      <c r="B13" s="44" t="s">
        <v>19</v>
      </c>
      <c r="C13" s="34"/>
      <c r="D13" s="41"/>
      <c r="E13" s="35">
        <f t="shared" si="1"/>
        <v>0</v>
      </c>
      <c r="F13" s="18" t="s">
        <v>20</v>
      </c>
      <c r="G13" s="36"/>
      <c r="H13" s="36"/>
      <c r="I13" s="36"/>
      <c r="J13" s="36"/>
      <c r="K13" s="36"/>
      <c r="L13" s="36"/>
    </row>
    <row r="14" spans="1:19" s="37" customFormat="1" ht="16.5">
      <c r="A14" s="32">
        <v>4</v>
      </c>
      <c r="B14" s="45" t="s">
        <v>21</v>
      </c>
      <c r="C14" s="46">
        <v>243.1</v>
      </c>
      <c r="D14" s="30">
        <v>10</v>
      </c>
      <c r="E14" s="35">
        <f t="shared" si="1"/>
        <v>-233.1</v>
      </c>
      <c r="F14" s="47" t="s">
        <v>22</v>
      </c>
      <c r="G14" s="36"/>
      <c r="H14" s="36"/>
      <c r="I14" s="36"/>
      <c r="J14" s="36"/>
      <c r="K14" s="36"/>
      <c r="L14" s="36"/>
    </row>
    <row r="15" spans="1:19" s="37" customFormat="1" ht="18" customHeight="1">
      <c r="A15" s="32">
        <v>5</v>
      </c>
      <c r="B15" s="33" t="s">
        <v>23</v>
      </c>
      <c r="C15" s="35">
        <f t="shared" ref="C15:D15" si="2">SUM(C16:C19)</f>
        <v>0</v>
      </c>
      <c r="D15" s="35">
        <f t="shared" si="2"/>
        <v>0</v>
      </c>
      <c r="E15" s="35">
        <f t="shared" si="1"/>
        <v>0</v>
      </c>
      <c r="F15" s="47" t="s">
        <v>22</v>
      </c>
      <c r="G15" s="36"/>
      <c r="H15" s="36"/>
      <c r="I15" s="36"/>
      <c r="J15" s="36"/>
      <c r="K15" s="36"/>
      <c r="L15" s="36"/>
    </row>
    <row r="16" spans="1:19" ht="18" customHeight="1">
      <c r="A16" s="38">
        <v>5.0999999999999996</v>
      </c>
      <c r="B16" s="39" t="s">
        <v>24</v>
      </c>
      <c r="C16" s="40"/>
      <c r="D16" s="41"/>
      <c r="E16" s="42">
        <f t="shared" si="1"/>
        <v>0</v>
      </c>
    </row>
    <row r="17" spans="1:12" ht="18" customHeight="1">
      <c r="A17" s="38">
        <v>5.2</v>
      </c>
      <c r="B17" s="39" t="s">
        <v>25</v>
      </c>
      <c r="C17" s="40"/>
      <c r="D17" s="41"/>
      <c r="E17" s="42">
        <f t="shared" si="1"/>
        <v>0</v>
      </c>
    </row>
    <row r="18" spans="1:12" ht="18" customHeight="1">
      <c r="A18" s="38">
        <v>5.3</v>
      </c>
      <c r="B18" s="39" t="s">
        <v>26</v>
      </c>
      <c r="C18" s="40"/>
      <c r="D18" s="41"/>
      <c r="E18" s="42">
        <f t="shared" si="1"/>
        <v>0</v>
      </c>
    </row>
    <row r="19" spans="1:12" ht="18" customHeight="1">
      <c r="A19" s="38">
        <v>5.4</v>
      </c>
      <c r="B19" s="39" t="s">
        <v>27</v>
      </c>
      <c r="C19" s="40"/>
      <c r="D19" s="41"/>
      <c r="E19" s="42">
        <f t="shared" si="1"/>
        <v>0</v>
      </c>
    </row>
    <row r="20" spans="1:12" s="37" customFormat="1" ht="18.75" customHeight="1">
      <c r="A20" s="32">
        <v>6</v>
      </c>
      <c r="B20" s="45" t="s">
        <v>28</v>
      </c>
      <c r="C20" s="34"/>
      <c r="D20" s="41"/>
      <c r="E20" s="35">
        <f t="shared" si="1"/>
        <v>0</v>
      </c>
      <c r="F20" s="18" t="s">
        <v>29</v>
      </c>
      <c r="G20" s="48"/>
      <c r="H20" s="36"/>
      <c r="I20" s="36"/>
      <c r="J20" s="36"/>
      <c r="K20" s="36"/>
      <c r="L20" s="36"/>
    </row>
    <row r="21" spans="1:12" s="37" customFormat="1" ht="20.25" customHeight="1">
      <c r="A21" s="32">
        <v>7</v>
      </c>
      <c r="B21" s="45" t="s">
        <v>30</v>
      </c>
      <c r="C21" s="34"/>
      <c r="D21" s="41"/>
      <c r="E21" s="35">
        <f t="shared" si="1"/>
        <v>0</v>
      </c>
      <c r="F21" s="49" t="s">
        <v>31</v>
      </c>
      <c r="G21" s="48"/>
      <c r="H21" s="36"/>
      <c r="I21" s="36"/>
      <c r="J21" s="36"/>
      <c r="K21" s="36"/>
      <c r="L21" s="36"/>
    </row>
    <row r="22" spans="1:12" s="20" customFormat="1" ht="36.75" customHeight="1">
      <c r="A22" s="28" t="s">
        <v>32</v>
      </c>
      <c r="B22" s="29" t="s">
        <v>33</v>
      </c>
      <c r="C22" s="31">
        <f>C23+C68+C83</f>
        <v>40266.400000000001</v>
      </c>
      <c r="D22" s="31">
        <f>D23+D68+D83</f>
        <v>36541.099999999991</v>
      </c>
      <c r="E22" s="31">
        <f t="shared" si="1"/>
        <v>-3725.3000000000102</v>
      </c>
      <c r="F22" s="18"/>
      <c r="G22" s="19"/>
      <c r="H22" s="19"/>
      <c r="I22" s="19"/>
      <c r="J22" s="19"/>
      <c r="K22" s="19"/>
      <c r="L22" s="19"/>
    </row>
    <row r="23" spans="1:12" s="20" customFormat="1" ht="27" customHeight="1">
      <c r="A23" s="50" t="s">
        <v>34</v>
      </c>
      <c r="B23" s="29" t="s">
        <v>35</v>
      </c>
      <c r="C23" s="31">
        <f>SUM(C24,C26,C29,C32,C36:C40,C49,C52,C58:C59,C63,C67)</f>
        <v>40266.400000000001</v>
      </c>
      <c r="D23" s="31">
        <f>SUM(D24,D26,D29,D32,D36:D40,D49,D52,D58:D59,D63,D67)</f>
        <v>36541.099999999991</v>
      </c>
      <c r="E23" s="31">
        <f t="shared" si="1"/>
        <v>-3725.3000000000102</v>
      </c>
      <c r="F23" s="18"/>
      <c r="G23" s="19"/>
      <c r="H23" s="19"/>
      <c r="I23" s="19"/>
      <c r="J23" s="19"/>
      <c r="K23" s="19"/>
      <c r="L23" s="19"/>
    </row>
    <row r="24" spans="1:12" s="55" customFormat="1" ht="18" customHeight="1">
      <c r="A24" s="51">
        <v>1</v>
      </c>
      <c r="B24" s="52" t="s">
        <v>36</v>
      </c>
      <c r="C24" s="46">
        <v>34150</v>
      </c>
      <c r="D24" s="41">
        <v>31817.1</v>
      </c>
      <c r="E24" s="35">
        <f t="shared" si="1"/>
        <v>-2332.9000000000015</v>
      </c>
      <c r="F24" s="26" t="s">
        <v>37</v>
      </c>
      <c r="G24" s="53">
        <f>+D24+D84</f>
        <v>31817.1</v>
      </c>
      <c r="H24" s="54"/>
      <c r="I24" s="54"/>
      <c r="J24" s="54"/>
      <c r="K24" s="54"/>
      <c r="L24" s="54"/>
    </row>
    <row r="25" spans="1:12" s="59" customFormat="1" ht="18" customHeight="1">
      <c r="A25" s="56">
        <v>1.1000000000000001</v>
      </c>
      <c r="B25" s="57" t="s">
        <v>38</v>
      </c>
      <c r="C25" s="58">
        <v>1000</v>
      </c>
      <c r="D25" s="41">
        <v>0</v>
      </c>
      <c r="E25" s="42">
        <f t="shared" si="1"/>
        <v>-1000</v>
      </c>
      <c r="F25" s="26"/>
      <c r="G25" s="27"/>
      <c r="H25" s="27"/>
      <c r="I25" s="27"/>
      <c r="J25" s="27"/>
      <c r="K25" s="27"/>
      <c r="L25" s="27"/>
    </row>
    <row r="26" spans="1:12" s="59" customFormat="1" ht="18" customHeight="1">
      <c r="A26" s="60">
        <v>2</v>
      </c>
      <c r="B26" s="61" t="s">
        <v>39</v>
      </c>
      <c r="C26" s="62">
        <f t="shared" ref="C26:D26" si="3">SUM(C27:C28)</f>
        <v>4650</v>
      </c>
      <c r="D26" s="62">
        <f t="shared" si="3"/>
        <v>4545.7</v>
      </c>
      <c r="E26" s="62">
        <f t="shared" si="1"/>
        <v>-104.30000000000018</v>
      </c>
      <c r="F26" s="26"/>
      <c r="G26" s="27"/>
      <c r="H26" s="27"/>
      <c r="I26" s="27"/>
      <c r="J26" s="27"/>
      <c r="K26" s="27"/>
      <c r="L26" s="27"/>
    </row>
    <row r="27" spans="1:12" ht="18" customHeight="1">
      <c r="A27" s="56">
        <v>2.1</v>
      </c>
      <c r="B27" s="39" t="s">
        <v>24</v>
      </c>
      <c r="C27" s="58">
        <v>4270</v>
      </c>
      <c r="D27" s="41">
        <v>4178.8999999999996</v>
      </c>
      <c r="E27" s="42">
        <f t="shared" si="1"/>
        <v>-91.100000000000364</v>
      </c>
      <c r="F27" s="26" t="s">
        <v>37</v>
      </c>
    </row>
    <row r="28" spans="1:12" ht="18" customHeight="1">
      <c r="A28" s="56">
        <v>2.2000000000000002</v>
      </c>
      <c r="B28" s="57" t="s">
        <v>40</v>
      </c>
      <c r="C28" s="58">
        <v>380</v>
      </c>
      <c r="D28" s="41">
        <v>366.8</v>
      </c>
      <c r="E28" s="42">
        <f t="shared" si="1"/>
        <v>-13.199999999999989</v>
      </c>
      <c r="F28" s="26" t="s">
        <v>37</v>
      </c>
    </row>
    <row r="29" spans="1:12" s="59" customFormat="1" ht="18" customHeight="1">
      <c r="A29" s="60">
        <v>3</v>
      </c>
      <c r="B29" s="45" t="s">
        <v>41</v>
      </c>
      <c r="C29" s="62">
        <f t="shared" ref="C29:D29" si="4">SUM(C30:C31)</f>
        <v>105</v>
      </c>
      <c r="D29" s="62">
        <f t="shared" si="4"/>
        <v>44.4</v>
      </c>
      <c r="E29" s="62">
        <f t="shared" si="1"/>
        <v>-60.6</v>
      </c>
      <c r="F29" s="26"/>
      <c r="G29" s="27"/>
      <c r="H29" s="27"/>
      <c r="I29" s="27"/>
      <c r="J29" s="27"/>
      <c r="K29" s="27"/>
      <c r="L29" s="27"/>
    </row>
    <row r="30" spans="1:12" ht="18" customHeight="1">
      <c r="A30" s="56">
        <v>3.1</v>
      </c>
      <c r="B30" s="57" t="s">
        <v>42</v>
      </c>
      <c r="C30" s="58">
        <v>100</v>
      </c>
      <c r="D30" s="41">
        <v>44.4</v>
      </c>
      <c r="E30" s="42">
        <f t="shared" si="1"/>
        <v>-55.6</v>
      </c>
      <c r="F30" s="26" t="s">
        <v>37</v>
      </c>
    </row>
    <row r="31" spans="1:12" ht="18" customHeight="1">
      <c r="A31" s="56">
        <v>3.2</v>
      </c>
      <c r="B31" s="39" t="s">
        <v>43</v>
      </c>
      <c r="C31" s="58">
        <v>5</v>
      </c>
      <c r="D31" s="41">
        <v>0</v>
      </c>
      <c r="E31" s="42">
        <f t="shared" si="1"/>
        <v>-5</v>
      </c>
    </row>
    <row r="32" spans="1:12" s="55" customFormat="1" ht="18" customHeight="1">
      <c r="A32" s="51">
        <v>4</v>
      </c>
      <c r="B32" s="45" t="s">
        <v>44</v>
      </c>
      <c r="C32" s="35">
        <f t="shared" ref="C32:D32" si="5">SUM(C33:C35)</f>
        <v>110</v>
      </c>
      <c r="D32" s="35">
        <f t="shared" si="5"/>
        <v>51.099999999999994</v>
      </c>
      <c r="E32" s="35">
        <f t="shared" si="1"/>
        <v>-58.900000000000006</v>
      </c>
      <c r="F32" s="26" t="s">
        <v>37</v>
      </c>
      <c r="G32" s="54"/>
      <c r="H32" s="54"/>
      <c r="I32" s="54"/>
      <c r="J32" s="54"/>
      <c r="K32" s="54"/>
      <c r="L32" s="54"/>
    </row>
    <row r="33" spans="1:12" ht="18" customHeight="1">
      <c r="A33" s="56">
        <v>4.0999999999999996</v>
      </c>
      <c r="B33" s="57" t="s">
        <v>45</v>
      </c>
      <c r="C33" s="58">
        <v>50</v>
      </c>
      <c r="D33" s="41">
        <v>21.4</v>
      </c>
      <c r="E33" s="42">
        <f t="shared" si="1"/>
        <v>-28.6</v>
      </c>
    </row>
    <row r="34" spans="1:12" ht="18" customHeight="1">
      <c r="A34" s="56">
        <v>4.2</v>
      </c>
      <c r="B34" s="39" t="s">
        <v>46</v>
      </c>
      <c r="C34" s="58">
        <v>60</v>
      </c>
      <c r="D34" s="41">
        <v>29.7</v>
      </c>
      <c r="E34" s="42">
        <f t="shared" si="1"/>
        <v>-30.3</v>
      </c>
    </row>
    <row r="35" spans="1:12" ht="18" customHeight="1">
      <c r="A35" s="56">
        <v>4.3</v>
      </c>
      <c r="B35" s="39" t="s">
        <v>47</v>
      </c>
      <c r="C35" s="58"/>
      <c r="D35" s="41"/>
      <c r="E35" s="42">
        <f t="shared" si="1"/>
        <v>0</v>
      </c>
    </row>
    <row r="36" spans="1:12" s="55" customFormat="1" ht="18" customHeight="1">
      <c r="A36" s="51">
        <v>5</v>
      </c>
      <c r="B36" s="33" t="s">
        <v>48</v>
      </c>
      <c r="C36" s="46">
        <v>13</v>
      </c>
      <c r="D36" s="41">
        <v>0</v>
      </c>
      <c r="E36" s="35">
        <f t="shared" si="1"/>
        <v>-13</v>
      </c>
      <c r="F36" s="18" t="s">
        <v>49</v>
      </c>
      <c r="G36" s="54"/>
      <c r="H36" s="54"/>
      <c r="I36" s="54"/>
      <c r="J36" s="54"/>
      <c r="K36" s="54"/>
      <c r="L36" s="54"/>
    </row>
    <row r="37" spans="1:12" s="55" customFormat="1" ht="18" customHeight="1">
      <c r="A37" s="51">
        <v>6</v>
      </c>
      <c r="B37" s="63" t="s">
        <v>50</v>
      </c>
      <c r="C37" s="34"/>
      <c r="D37" s="41"/>
      <c r="E37" s="35">
        <f t="shared" si="1"/>
        <v>0</v>
      </c>
      <c r="F37" s="64" t="s">
        <v>51</v>
      </c>
      <c r="G37" s="54"/>
      <c r="H37" s="54"/>
      <c r="J37" s="54"/>
      <c r="K37" s="54"/>
      <c r="L37" s="54"/>
    </row>
    <row r="38" spans="1:12" s="55" customFormat="1" ht="18" customHeight="1">
      <c r="A38" s="51">
        <v>7</v>
      </c>
      <c r="B38" s="63" t="s">
        <v>52</v>
      </c>
      <c r="C38" s="34"/>
      <c r="D38" s="41"/>
      <c r="E38" s="35">
        <f t="shared" si="1"/>
        <v>0</v>
      </c>
      <c r="F38" s="65"/>
      <c r="G38" s="54"/>
      <c r="H38" s="54"/>
      <c r="I38" s="54"/>
      <c r="J38" s="54"/>
      <c r="K38" s="54"/>
      <c r="L38" s="54"/>
    </row>
    <row r="39" spans="1:12" s="55" customFormat="1" ht="18" customHeight="1">
      <c r="A39" s="51">
        <v>8</v>
      </c>
      <c r="B39" s="63" t="s">
        <v>53</v>
      </c>
      <c r="C39" s="66">
        <v>112.1</v>
      </c>
      <c r="D39" s="41">
        <v>41.2</v>
      </c>
      <c r="E39" s="35">
        <f t="shared" si="1"/>
        <v>-70.899999999999991</v>
      </c>
      <c r="F39" s="67" t="s">
        <v>54</v>
      </c>
      <c r="G39" s="54"/>
      <c r="H39" s="54"/>
      <c r="I39" s="54"/>
      <c r="J39" s="54"/>
      <c r="K39" s="54"/>
      <c r="L39" s="54"/>
    </row>
    <row r="40" spans="1:12" s="55" customFormat="1" ht="38.25" customHeight="1">
      <c r="A40" s="51">
        <v>9</v>
      </c>
      <c r="B40" s="68" t="s">
        <v>55</v>
      </c>
      <c r="C40" s="35">
        <f t="shared" ref="C40:D40" si="6">SUM(C41:C48)</f>
        <v>50</v>
      </c>
      <c r="D40" s="35">
        <f t="shared" si="6"/>
        <v>41.6</v>
      </c>
      <c r="E40" s="35">
        <f t="shared" si="1"/>
        <v>-8.3999999999999986</v>
      </c>
      <c r="F40" s="65"/>
      <c r="G40" s="54"/>
      <c r="H40" s="54"/>
      <c r="I40" s="54"/>
      <c r="J40" s="54"/>
      <c r="K40" s="54"/>
      <c r="L40" s="54"/>
    </row>
    <row r="41" spans="1:12" ht="18" customHeight="1">
      <c r="A41" s="56">
        <v>9.1</v>
      </c>
      <c r="B41" s="69" t="s">
        <v>56</v>
      </c>
      <c r="C41" s="40"/>
      <c r="D41" s="41"/>
      <c r="E41" s="42">
        <f t="shared" si="1"/>
        <v>0</v>
      </c>
      <c r="F41" s="67" t="s">
        <v>57</v>
      </c>
    </row>
    <row r="42" spans="1:12" ht="18" customHeight="1">
      <c r="A42" s="56">
        <v>9.1999999999999993</v>
      </c>
      <c r="B42" s="69" t="s">
        <v>58</v>
      </c>
      <c r="C42" s="40"/>
      <c r="D42" s="41"/>
      <c r="E42" s="42">
        <f t="shared" si="1"/>
        <v>0</v>
      </c>
      <c r="F42" s="67" t="s">
        <v>59</v>
      </c>
    </row>
    <row r="43" spans="1:12" ht="21" customHeight="1">
      <c r="A43" s="56">
        <v>9.3000000000000007</v>
      </c>
      <c r="B43" s="69" t="s">
        <v>60</v>
      </c>
      <c r="C43" s="40"/>
      <c r="D43" s="41"/>
      <c r="E43" s="42">
        <f t="shared" si="1"/>
        <v>0</v>
      </c>
      <c r="F43" s="67" t="s">
        <v>61</v>
      </c>
    </row>
    <row r="44" spans="1:12" ht="18" customHeight="1">
      <c r="A44" s="56">
        <v>9.4</v>
      </c>
      <c r="B44" s="69" t="s">
        <v>62</v>
      </c>
      <c r="C44" s="58">
        <v>50</v>
      </c>
      <c r="D44" s="41">
        <v>41.6</v>
      </c>
      <c r="E44" s="42">
        <f t="shared" si="1"/>
        <v>-8.3999999999999986</v>
      </c>
      <c r="F44" s="67" t="s">
        <v>63</v>
      </c>
    </row>
    <row r="45" spans="1:12" ht="18" customHeight="1">
      <c r="A45" s="56">
        <v>9.5</v>
      </c>
      <c r="B45" s="69" t="s">
        <v>64</v>
      </c>
      <c r="C45" s="40"/>
      <c r="D45" s="41"/>
      <c r="E45" s="42">
        <f t="shared" si="1"/>
        <v>0</v>
      </c>
      <c r="F45" s="67" t="s">
        <v>65</v>
      </c>
    </row>
    <row r="46" spans="1:12" ht="18" customHeight="1">
      <c r="A46" s="56">
        <v>9.6</v>
      </c>
      <c r="B46" s="69" t="s">
        <v>66</v>
      </c>
      <c r="C46" s="40"/>
      <c r="D46" s="41"/>
      <c r="E46" s="42">
        <f t="shared" si="1"/>
        <v>0</v>
      </c>
      <c r="F46" s="67" t="s">
        <v>67</v>
      </c>
    </row>
    <row r="47" spans="1:12" ht="18" customHeight="1">
      <c r="A47" s="56">
        <v>9.6999999999999993</v>
      </c>
      <c r="B47" s="69" t="s">
        <v>68</v>
      </c>
      <c r="C47" s="40"/>
      <c r="D47" s="41"/>
      <c r="E47" s="42">
        <f t="shared" si="1"/>
        <v>0</v>
      </c>
      <c r="F47" s="67" t="s">
        <v>69</v>
      </c>
    </row>
    <row r="48" spans="1:12" ht="18" customHeight="1">
      <c r="A48" s="56">
        <v>9.8000000000000007</v>
      </c>
      <c r="B48" s="69" t="s">
        <v>70</v>
      </c>
      <c r="C48" s="40"/>
      <c r="D48" s="41"/>
      <c r="E48" s="42">
        <f t="shared" si="1"/>
        <v>0</v>
      </c>
      <c r="F48" s="67" t="s">
        <v>71</v>
      </c>
    </row>
    <row r="49" spans="1:12" s="55" customFormat="1" ht="18" customHeight="1">
      <c r="A49" s="51">
        <v>10</v>
      </c>
      <c r="B49" s="63" t="s">
        <v>72</v>
      </c>
      <c r="C49" s="35">
        <f t="shared" ref="C49:D49" si="7">SUM(C50:C51)</f>
        <v>200</v>
      </c>
      <c r="D49" s="35">
        <f t="shared" si="7"/>
        <v>0</v>
      </c>
      <c r="E49" s="35">
        <f t="shared" si="1"/>
        <v>-200</v>
      </c>
      <c r="F49" s="64"/>
      <c r="G49" s="54"/>
      <c r="H49" s="54"/>
      <c r="I49" s="54"/>
      <c r="J49" s="54"/>
      <c r="K49" s="54"/>
      <c r="L49" s="54"/>
    </row>
    <row r="50" spans="1:12" ht="18" customHeight="1">
      <c r="A50" s="70">
        <v>10.1</v>
      </c>
      <c r="B50" s="71" t="s">
        <v>73</v>
      </c>
      <c r="C50" s="40"/>
      <c r="D50" s="41"/>
      <c r="E50" s="42">
        <f t="shared" si="1"/>
        <v>0</v>
      </c>
      <c r="F50" s="67" t="s">
        <v>74</v>
      </c>
    </row>
    <row r="51" spans="1:12" ht="18" customHeight="1">
      <c r="A51" s="70">
        <v>10.199999999999999</v>
      </c>
      <c r="B51" s="71" t="s">
        <v>75</v>
      </c>
      <c r="C51" s="58">
        <v>200</v>
      </c>
      <c r="D51" s="41"/>
      <c r="E51" s="42">
        <f t="shared" si="1"/>
        <v>-200</v>
      </c>
      <c r="F51" s="67" t="s">
        <v>76</v>
      </c>
    </row>
    <row r="52" spans="1:12" s="59" customFormat="1" ht="21.75" customHeight="1">
      <c r="A52" s="72">
        <v>11</v>
      </c>
      <c r="B52" s="63" t="s">
        <v>77</v>
      </c>
      <c r="C52" s="62">
        <f>SUM(C53:C57)</f>
        <v>750</v>
      </c>
      <c r="D52" s="62">
        <f>SUM(D53:D57)</f>
        <v>0</v>
      </c>
      <c r="E52" s="62">
        <f t="shared" si="1"/>
        <v>-750</v>
      </c>
      <c r="F52" s="67"/>
      <c r="G52" s="27"/>
      <c r="H52" s="27"/>
      <c r="I52" s="27"/>
      <c r="J52" s="27"/>
      <c r="K52" s="27"/>
      <c r="L52" s="27"/>
    </row>
    <row r="53" spans="1:12" ht="18" customHeight="1">
      <c r="A53" s="70">
        <v>11.1</v>
      </c>
      <c r="B53" s="71" t="s">
        <v>78</v>
      </c>
      <c r="C53" s="58">
        <v>300</v>
      </c>
      <c r="D53" s="41">
        <v>0</v>
      </c>
      <c r="E53" s="42">
        <f t="shared" si="1"/>
        <v>-300</v>
      </c>
      <c r="F53" s="67" t="s">
        <v>79</v>
      </c>
    </row>
    <row r="54" spans="1:12" ht="18" customHeight="1">
      <c r="A54" s="70">
        <v>11.2</v>
      </c>
      <c r="B54" s="71" t="s">
        <v>80</v>
      </c>
      <c r="C54" s="58">
        <v>300</v>
      </c>
      <c r="D54" s="41">
        <v>0</v>
      </c>
      <c r="E54" s="42">
        <f t="shared" si="1"/>
        <v>-300</v>
      </c>
      <c r="F54" s="18" t="s">
        <v>81</v>
      </c>
    </row>
    <row r="55" spans="1:12" ht="18" customHeight="1">
      <c r="A55" s="70">
        <v>11.3</v>
      </c>
      <c r="B55" s="71" t="s">
        <v>82</v>
      </c>
      <c r="C55" s="58">
        <v>150</v>
      </c>
      <c r="D55" s="41"/>
      <c r="E55" s="42">
        <f t="shared" si="1"/>
        <v>-150</v>
      </c>
      <c r="F55" s="67" t="s">
        <v>83</v>
      </c>
    </row>
    <row r="56" spans="1:12" ht="18" customHeight="1">
      <c r="A56" s="70">
        <v>11.4</v>
      </c>
      <c r="B56" s="71" t="s">
        <v>84</v>
      </c>
      <c r="C56" s="58"/>
      <c r="D56" s="41"/>
      <c r="E56" s="42">
        <f t="shared" si="1"/>
        <v>0</v>
      </c>
      <c r="F56" s="73"/>
    </row>
    <row r="57" spans="1:12" ht="18" customHeight="1">
      <c r="A57" s="70">
        <v>11.5</v>
      </c>
      <c r="B57" s="69" t="s">
        <v>85</v>
      </c>
      <c r="C57" s="58">
        <v>0</v>
      </c>
      <c r="D57" s="41"/>
      <c r="E57" s="42">
        <f>+D57-C57</f>
        <v>0</v>
      </c>
      <c r="F57" s="67" t="s">
        <v>86</v>
      </c>
    </row>
    <row r="58" spans="1:12" s="75" customFormat="1" ht="23.25" customHeight="1">
      <c r="A58" s="51">
        <v>12</v>
      </c>
      <c r="B58" s="74"/>
      <c r="C58" s="34"/>
      <c r="D58" s="30"/>
      <c r="E58" s="34">
        <f>+D58-C58</f>
        <v>0</v>
      </c>
      <c r="F58" s="2" t="s">
        <v>87</v>
      </c>
      <c r="G58" s="54"/>
      <c r="H58" s="53"/>
      <c r="I58" s="54"/>
      <c r="J58" s="54"/>
      <c r="K58" s="54"/>
      <c r="L58" s="54"/>
    </row>
    <row r="59" spans="1:12" s="55" customFormat="1" ht="22.5" customHeight="1">
      <c r="A59" s="51">
        <v>13</v>
      </c>
      <c r="B59" s="76" t="s">
        <v>88</v>
      </c>
      <c r="C59" s="35">
        <f>SUM(C60:C62)</f>
        <v>28.3</v>
      </c>
      <c r="D59" s="35">
        <f t="shared" ref="D59" si="8">SUM(D60:D62)</f>
        <v>0</v>
      </c>
      <c r="E59" s="35">
        <f t="shared" si="1"/>
        <v>-28.3</v>
      </c>
      <c r="F59" s="64"/>
      <c r="G59" s="54"/>
      <c r="H59" s="54"/>
      <c r="I59" s="54"/>
      <c r="J59" s="54"/>
      <c r="K59" s="54"/>
      <c r="L59" s="54"/>
    </row>
    <row r="60" spans="1:12" ht="19.5" customHeight="1">
      <c r="A60" s="40">
        <v>13.1</v>
      </c>
      <c r="B60" s="77" t="s">
        <v>89</v>
      </c>
      <c r="C60" s="58">
        <v>12.3</v>
      </c>
      <c r="D60" s="41"/>
      <c r="E60" s="42">
        <f t="shared" si="1"/>
        <v>-12.3</v>
      </c>
    </row>
    <row r="61" spans="1:12" ht="19.5" customHeight="1">
      <c r="A61" s="40">
        <v>13.2</v>
      </c>
      <c r="B61" s="77" t="s">
        <v>90</v>
      </c>
      <c r="C61" s="58">
        <v>16</v>
      </c>
      <c r="D61" s="41"/>
      <c r="E61" s="42">
        <f t="shared" si="1"/>
        <v>-16</v>
      </c>
    </row>
    <row r="62" spans="1:12" ht="19.5" customHeight="1">
      <c r="A62" s="40">
        <v>13.3</v>
      </c>
      <c r="B62" s="77" t="s">
        <v>91</v>
      </c>
      <c r="C62" s="40"/>
      <c r="D62" s="41"/>
      <c r="E62" s="42">
        <f t="shared" si="1"/>
        <v>0</v>
      </c>
      <c r="F62" s="67" t="s">
        <v>92</v>
      </c>
    </row>
    <row r="63" spans="1:12" s="55" customFormat="1" ht="17.25" customHeight="1">
      <c r="A63" s="78">
        <v>14</v>
      </c>
      <c r="B63" s="45" t="s">
        <v>93</v>
      </c>
      <c r="C63" s="35">
        <f>SUM(C64:C66)</f>
        <v>98</v>
      </c>
      <c r="D63" s="35">
        <f>SUM(D64:D66)</f>
        <v>0</v>
      </c>
      <c r="E63" s="35">
        <f>+D63-C63</f>
        <v>-98</v>
      </c>
      <c r="F63" s="67"/>
      <c r="G63" s="54"/>
      <c r="H63" s="54"/>
      <c r="I63" s="54"/>
      <c r="J63" s="54"/>
      <c r="K63" s="54"/>
      <c r="L63" s="54"/>
    </row>
    <row r="64" spans="1:12" ht="18" customHeight="1">
      <c r="A64" s="70">
        <v>14.1</v>
      </c>
      <c r="B64" s="39" t="s">
        <v>94</v>
      </c>
      <c r="C64" s="40">
        <v>78</v>
      </c>
      <c r="D64" s="41">
        <v>0</v>
      </c>
      <c r="E64" s="42">
        <f t="shared" si="1"/>
        <v>-78</v>
      </c>
      <c r="F64" s="79" t="s">
        <v>95</v>
      </c>
    </row>
    <row r="65" spans="1:12" ht="31.5" customHeight="1">
      <c r="A65" s="70">
        <v>14.2</v>
      </c>
      <c r="B65" s="80" t="s">
        <v>96</v>
      </c>
      <c r="C65" s="40"/>
      <c r="D65" s="41">
        <v>0</v>
      </c>
      <c r="E65" s="42">
        <f>+D65-C65</f>
        <v>0</v>
      </c>
      <c r="F65" s="18" t="s">
        <v>97</v>
      </c>
    </row>
    <row r="66" spans="1:12" ht="18" customHeight="1">
      <c r="A66" s="70">
        <v>14.3</v>
      </c>
      <c r="B66" s="39" t="s">
        <v>98</v>
      </c>
      <c r="C66" s="40">
        <v>20</v>
      </c>
      <c r="D66" s="41">
        <v>0</v>
      </c>
      <c r="E66" s="42">
        <f t="shared" si="1"/>
        <v>-20</v>
      </c>
      <c r="F66" s="79" t="s">
        <v>99</v>
      </c>
    </row>
    <row r="67" spans="1:12" s="55" customFormat="1" ht="16.5" customHeight="1">
      <c r="A67" s="78">
        <v>15</v>
      </c>
      <c r="B67" s="45" t="s">
        <v>100</v>
      </c>
      <c r="C67" s="34"/>
      <c r="D67" s="41"/>
      <c r="E67" s="35">
        <f t="shared" si="1"/>
        <v>0</v>
      </c>
      <c r="F67" s="64"/>
      <c r="G67" s="54"/>
      <c r="H67" s="54"/>
      <c r="I67" s="54"/>
      <c r="J67" s="54"/>
      <c r="K67" s="54"/>
      <c r="L67" s="54"/>
    </row>
    <row r="68" spans="1:12" s="37" customFormat="1" ht="25.5" customHeight="1">
      <c r="A68" s="50" t="s">
        <v>101</v>
      </c>
      <c r="B68" s="29" t="s">
        <v>102</v>
      </c>
      <c r="C68" s="31">
        <f>C69+C79+C82</f>
        <v>0</v>
      </c>
      <c r="D68" s="31">
        <f>D69+D79+D82</f>
        <v>0</v>
      </c>
      <c r="E68" s="31">
        <f t="shared" si="1"/>
        <v>0</v>
      </c>
      <c r="F68" s="18"/>
      <c r="G68" s="19"/>
      <c r="H68" s="19"/>
      <c r="I68" s="19"/>
      <c r="J68" s="19"/>
      <c r="K68" s="19"/>
      <c r="L68" s="19"/>
    </row>
    <row r="69" spans="1:12" s="55" customFormat="1" ht="17.25" customHeight="1">
      <c r="A69" s="78">
        <v>1</v>
      </c>
      <c r="B69" s="81" t="s">
        <v>103</v>
      </c>
      <c r="C69" s="35">
        <f>SUM(C70,C77:C78)</f>
        <v>0</v>
      </c>
      <c r="D69" s="35">
        <f>SUM(D70,D77:D78)</f>
        <v>0</v>
      </c>
      <c r="E69" s="35">
        <f t="shared" si="1"/>
        <v>0</v>
      </c>
      <c r="F69" s="64"/>
      <c r="G69" s="54"/>
      <c r="H69" s="54"/>
      <c r="I69" s="54"/>
      <c r="J69" s="54"/>
      <c r="K69" s="54"/>
      <c r="L69" s="54"/>
    </row>
    <row r="70" spans="1:12" s="55" customFormat="1" ht="17.25" customHeight="1">
      <c r="A70" s="78" t="s">
        <v>104</v>
      </c>
      <c r="B70" s="81" t="s">
        <v>105</v>
      </c>
      <c r="C70" s="34">
        <f>SUM(C71:C76)</f>
        <v>0</v>
      </c>
      <c r="D70" s="35">
        <f>SUM(D71:D76)</f>
        <v>0</v>
      </c>
      <c r="E70" s="35">
        <f t="shared" si="1"/>
        <v>0</v>
      </c>
      <c r="F70" s="64"/>
      <c r="G70" s="54"/>
      <c r="H70" s="54"/>
      <c r="I70" s="54"/>
      <c r="J70" s="54"/>
      <c r="K70" s="54"/>
      <c r="L70" s="54"/>
    </row>
    <row r="71" spans="1:12" s="59" customFormat="1" ht="17.25" customHeight="1">
      <c r="A71" s="82">
        <v>1.1000000000000001</v>
      </c>
      <c r="B71" s="83" t="s">
        <v>106</v>
      </c>
      <c r="C71" s="40"/>
      <c r="D71" s="41">
        <v>0</v>
      </c>
      <c r="E71" s="42">
        <f t="shared" ref="E71:E86" si="9">+D71-C71</f>
        <v>0</v>
      </c>
      <c r="F71" s="26"/>
      <c r="G71" s="27"/>
      <c r="H71" s="27"/>
      <c r="I71" s="27"/>
      <c r="J71" s="27"/>
      <c r="K71" s="27"/>
      <c r="L71" s="27"/>
    </row>
    <row r="72" spans="1:12" s="59" customFormat="1" ht="17.25" customHeight="1">
      <c r="A72" s="82">
        <v>1.2</v>
      </c>
      <c r="B72" s="83" t="s">
        <v>107</v>
      </c>
      <c r="C72" s="40"/>
      <c r="D72" s="41"/>
      <c r="E72" s="42">
        <f t="shared" si="9"/>
        <v>0</v>
      </c>
      <c r="F72" s="26"/>
      <c r="G72" s="27"/>
      <c r="H72" s="27"/>
      <c r="I72" s="27"/>
      <c r="J72" s="27"/>
      <c r="K72" s="27"/>
      <c r="L72" s="27"/>
    </row>
    <row r="73" spans="1:12" s="59" customFormat="1" ht="17.25" customHeight="1">
      <c r="A73" s="82">
        <v>1.3</v>
      </c>
      <c r="B73" s="83" t="s">
        <v>108</v>
      </c>
      <c r="C73" s="40"/>
      <c r="D73" s="41">
        <v>0</v>
      </c>
      <c r="E73" s="42">
        <f t="shared" si="9"/>
        <v>0</v>
      </c>
      <c r="F73" s="26"/>
      <c r="G73" s="27"/>
      <c r="H73" s="27"/>
      <c r="I73" s="27"/>
      <c r="J73" s="27"/>
      <c r="K73" s="27"/>
      <c r="L73" s="27"/>
    </row>
    <row r="74" spans="1:12" s="59" customFormat="1" ht="18" customHeight="1">
      <c r="A74" s="82">
        <v>1.4</v>
      </c>
      <c r="B74" s="83" t="s">
        <v>109</v>
      </c>
      <c r="C74" s="40"/>
      <c r="D74" s="41"/>
      <c r="E74" s="42">
        <f t="shared" si="9"/>
        <v>0</v>
      </c>
      <c r="F74" s="26"/>
      <c r="G74" s="27"/>
      <c r="H74" s="27"/>
      <c r="I74" s="27"/>
      <c r="J74" s="27"/>
      <c r="K74" s="27"/>
      <c r="L74" s="27"/>
    </row>
    <row r="75" spans="1:12" s="59" customFormat="1" ht="17.25" customHeight="1">
      <c r="A75" s="82">
        <v>1.5</v>
      </c>
      <c r="B75" s="83" t="s">
        <v>110</v>
      </c>
      <c r="C75" s="40"/>
      <c r="D75" s="41"/>
      <c r="E75" s="42">
        <f t="shared" si="9"/>
        <v>0</v>
      </c>
      <c r="F75" s="26"/>
      <c r="G75" s="27"/>
      <c r="H75" s="27"/>
      <c r="I75" s="27"/>
      <c r="J75" s="27"/>
      <c r="K75" s="27"/>
      <c r="L75" s="27"/>
    </row>
    <row r="76" spans="1:12" s="59" customFormat="1" ht="17.25" customHeight="1">
      <c r="A76" s="82">
        <v>1.6</v>
      </c>
      <c r="B76" s="83" t="s">
        <v>111</v>
      </c>
      <c r="C76" s="40"/>
      <c r="D76" s="41"/>
      <c r="E76" s="42">
        <f t="shared" si="9"/>
        <v>0</v>
      </c>
      <c r="F76" s="26"/>
      <c r="G76" s="27"/>
      <c r="H76" s="27"/>
      <c r="I76" s="27"/>
      <c r="J76" s="27"/>
      <c r="K76" s="27"/>
      <c r="L76" s="27"/>
    </row>
    <row r="77" spans="1:12" s="55" customFormat="1" ht="18" customHeight="1">
      <c r="A77" s="78" t="s">
        <v>112</v>
      </c>
      <c r="B77" s="81" t="s">
        <v>113</v>
      </c>
      <c r="C77" s="34"/>
      <c r="D77" s="41"/>
      <c r="E77" s="35">
        <f>+D77-C77</f>
        <v>0</v>
      </c>
      <c r="F77" s="84" t="s">
        <v>114</v>
      </c>
      <c r="G77" s="54"/>
      <c r="H77" s="54"/>
      <c r="I77" s="54"/>
      <c r="J77" s="54"/>
      <c r="K77" s="54"/>
      <c r="L77" s="54"/>
    </row>
    <row r="78" spans="1:12" s="55" customFormat="1" ht="18" customHeight="1">
      <c r="A78" s="78" t="s">
        <v>115</v>
      </c>
      <c r="B78" s="81" t="s">
        <v>116</v>
      </c>
      <c r="C78" s="34"/>
      <c r="D78" s="41"/>
      <c r="E78" s="35">
        <f t="shared" si="9"/>
        <v>0</v>
      </c>
      <c r="F78" s="67" t="s">
        <v>117</v>
      </c>
      <c r="G78" s="54"/>
      <c r="H78" s="54"/>
      <c r="I78" s="54"/>
      <c r="J78" s="54"/>
      <c r="K78" s="54"/>
      <c r="L78" s="54"/>
    </row>
    <row r="79" spans="1:12" s="55" customFormat="1" ht="35.25" customHeight="1">
      <c r="A79" s="78">
        <v>2</v>
      </c>
      <c r="B79" s="81" t="s">
        <v>118</v>
      </c>
      <c r="C79" s="35">
        <f>SUM(C80:C81)</f>
        <v>0</v>
      </c>
      <c r="D79" s="35">
        <f>SUM(D80:D81)</f>
        <v>0</v>
      </c>
      <c r="E79" s="35">
        <f t="shared" si="9"/>
        <v>0</v>
      </c>
      <c r="F79" s="64"/>
      <c r="G79" s="54"/>
      <c r="H79" s="54"/>
      <c r="I79" s="54"/>
      <c r="J79" s="54"/>
      <c r="K79" s="54"/>
      <c r="L79" s="54"/>
    </row>
    <row r="80" spans="1:12" s="59" customFormat="1" ht="18.75" customHeight="1">
      <c r="A80" s="82">
        <v>2.1</v>
      </c>
      <c r="B80" s="83" t="s">
        <v>119</v>
      </c>
      <c r="C80" s="40"/>
      <c r="D80" s="41"/>
      <c r="E80" s="42">
        <f t="shared" si="9"/>
        <v>0</v>
      </c>
      <c r="F80" s="26"/>
      <c r="G80" s="27"/>
      <c r="H80" s="27"/>
      <c r="I80" s="27"/>
      <c r="J80" s="27"/>
      <c r="K80" s="27"/>
      <c r="L80" s="27"/>
    </row>
    <row r="81" spans="1:12" s="59" customFormat="1" ht="18.75" customHeight="1">
      <c r="A81" s="82">
        <v>2.2000000000000002</v>
      </c>
      <c r="B81" s="85" t="s">
        <v>120</v>
      </c>
      <c r="C81" s="40"/>
      <c r="D81" s="41"/>
      <c r="E81" s="42">
        <f t="shared" si="9"/>
        <v>0</v>
      </c>
      <c r="F81" s="26"/>
      <c r="G81" s="27"/>
      <c r="H81" s="27"/>
      <c r="I81" s="27"/>
      <c r="J81" s="27"/>
      <c r="K81" s="27"/>
      <c r="L81" s="27"/>
    </row>
    <row r="82" spans="1:12" s="87" customFormat="1" ht="23.25" customHeight="1">
      <c r="A82" s="78">
        <v>3</v>
      </c>
      <c r="B82" s="81" t="s">
        <v>121</v>
      </c>
      <c r="C82" s="34"/>
      <c r="D82" s="41"/>
      <c r="E82" s="35">
        <f t="shared" si="9"/>
        <v>0</v>
      </c>
      <c r="F82" s="65"/>
      <c r="G82" s="86"/>
      <c r="H82" s="86"/>
      <c r="I82" s="86"/>
      <c r="J82" s="86"/>
      <c r="K82" s="86"/>
      <c r="L82" s="86"/>
    </row>
    <row r="83" spans="1:12" s="37" customFormat="1" ht="39.75" customHeight="1">
      <c r="A83" s="50" t="s">
        <v>122</v>
      </c>
      <c r="B83" s="29" t="s">
        <v>123</v>
      </c>
      <c r="C83" s="31">
        <f>SUM(C84:C85)</f>
        <v>0</v>
      </c>
      <c r="D83" s="31">
        <f>SUM(D84:D85)</f>
        <v>0</v>
      </c>
      <c r="E83" s="31">
        <f t="shared" si="9"/>
        <v>0</v>
      </c>
      <c r="F83" s="18"/>
      <c r="G83" s="19" t="s">
        <v>124</v>
      </c>
      <c r="H83" s="19"/>
      <c r="I83" s="19"/>
      <c r="J83" s="19"/>
      <c r="K83" s="19"/>
      <c r="L83" s="19"/>
    </row>
    <row r="84" spans="1:12" s="59" customFormat="1" ht="17.25" customHeight="1">
      <c r="A84" s="82">
        <v>1</v>
      </c>
      <c r="B84" s="88" t="s">
        <v>38</v>
      </c>
      <c r="C84" s="40"/>
      <c r="D84" s="41">
        <v>0</v>
      </c>
      <c r="E84" s="40">
        <f t="shared" si="9"/>
        <v>0</v>
      </c>
      <c r="F84" s="2"/>
      <c r="G84" s="27"/>
      <c r="H84" s="27"/>
      <c r="I84" s="27"/>
      <c r="J84" s="27"/>
      <c r="K84" s="27"/>
      <c r="L84" s="27"/>
    </row>
    <row r="85" spans="1:12" s="59" customFormat="1" ht="17.25" customHeight="1">
      <c r="A85" s="82">
        <v>2</v>
      </c>
      <c r="B85" s="88"/>
      <c r="C85" s="40"/>
      <c r="D85" s="41"/>
      <c r="E85" s="40">
        <f t="shared" si="9"/>
        <v>0</v>
      </c>
      <c r="F85" s="2"/>
      <c r="G85" s="27"/>
      <c r="H85" s="27"/>
      <c r="I85" s="27"/>
      <c r="J85" s="27"/>
      <c r="K85" s="27"/>
      <c r="L85" s="27"/>
    </row>
    <row r="86" spans="1:12" s="92" customFormat="1" ht="39" customHeight="1">
      <c r="A86" s="28" t="s">
        <v>125</v>
      </c>
      <c r="B86" s="29" t="s">
        <v>126</v>
      </c>
      <c r="C86" s="89">
        <f>C6+C7-C22</f>
        <v>485.30000000000291</v>
      </c>
      <c r="D86" s="89">
        <f>D6+D7-D22</f>
        <v>3994.6000000000131</v>
      </c>
      <c r="E86" s="89">
        <f t="shared" si="9"/>
        <v>3509.3000000000102</v>
      </c>
      <c r="F86" s="90"/>
      <c r="G86" s="91"/>
      <c r="H86" s="91"/>
      <c r="I86" s="91"/>
      <c r="J86" s="91"/>
      <c r="K86" s="91"/>
      <c r="L86" s="91"/>
    </row>
    <row r="87" spans="1:12" s="37" customFormat="1" ht="38.25" customHeight="1">
      <c r="A87" s="43"/>
      <c r="B87" s="43"/>
      <c r="F87" s="18"/>
      <c r="G87" s="19"/>
      <c r="H87" s="19"/>
      <c r="I87" s="19"/>
      <c r="J87" s="19"/>
      <c r="K87" s="19"/>
      <c r="L87" s="19"/>
    </row>
    <row r="88" spans="1:12" s="79" customFormat="1" ht="16.5">
      <c r="B88" s="93" t="s">
        <v>127</v>
      </c>
      <c r="C88" s="94" t="s">
        <v>128</v>
      </c>
      <c r="D88" s="94"/>
      <c r="F88" s="18"/>
      <c r="G88" s="19"/>
      <c r="H88" s="19"/>
      <c r="I88" s="19"/>
      <c r="J88" s="19"/>
      <c r="K88" s="19"/>
      <c r="L88" s="19"/>
    </row>
    <row r="89" spans="1:12" s="96" customFormat="1" ht="13.5" customHeight="1">
      <c r="A89" s="79"/>
      <c r="B89" s="79" t="s">
        <v>129</v>
      </c>
      <c r="C89" s="95" t="s">
        <v>130</v>
      </c>
      <c r="D89" s="95"/>
      <c r="F89" s="26"/>
      <c r="G89" s="27"/>
      <c r="H89" s="27"/>
      <c r="I89" s="27"/>
      <c r="J89" s="27"/>
      <c r="K89" s="27"/>
      <c r="L89" s="27"/>
    </row>
    <row r="90" spans="1:12" s="96" customFormat="1" ht="5.25" customHeight="1">
      <c r="A90" s="79"/>
      <c r="B90" s="79"/>
      <c r="C90" s="97"/>
      <c r="D90" s="97"/>
      <c r="F90" s="26"/>
      <c r="G90" s="27"/>
      <c r="H90" s="27"/>
      <c r="I90" s="27"/>
      <c r="J90" s="27"/>
      <c r="K90" s="27"/>
      <c r="L90" s="27"/>
    </row>
    <row r="91" spans="1:12" s="96" customFormat="1" ht="16.5">
      <c r="B91" s="98" t="s">
        <v>131</v>
      </c>
      <c r="C91" s="94" t="s">
        <v>132</v>
      </c>
      <c r="D91" s="94"/>
      <c r="F91" s="26"/>
      <c r="G91" s="27"/>
      <c r="H91" s="27"/>
      <c r="I91" s="27"/>
      <c r="J91" s="27"/>
      <c r="K91" s="27"/>
      <c r="L91" s="27"/>
    </row>
    <row r="92" spans="1:12" s="96" customFormat="1" ht="12" customHeight="1">
      <c r="C92" s="95" t="s">
        <v>130</v>
      </c>
      <c r="D92" s="95"/>
      <c r="F92" s="26"/>
      <c r="G92" s="27"/>
      <c r="H92" s="27"/>
      <c r="I92" s="27"/>
      <c r="J92" s="27"/>
      <c r="K92" s="27"/>
      <c r="L92" s="27"/>
    </row>
    <row r="93" spans="1:12" s="96" customFormat="1">
      <c r="B93" s="99" t="s">
        <v>133</v>
      </c>
      <c r="F93" s="26"/>
      <c r="G93" s="27"/>
      <c r="H93" s="27"/>
      <c r="I93" s="27"/>
      <c r="J93" s="27"/>
      <c r="K93" s="27"/>
      <c r="L93" s="27"/>
    </row>
  </sheetData>
  <mergeCells count="7">
    <mergeCell ref="C92:D92"/>
    <mergeCell ref="A1:E1"/>
    <mergeCell ref="A2:E2"/>
    <mergeCell ref="A3:E3"/>
    <mergeCell ref="C88:D88"/>
    <mergeCell ref="C89:D89"/>
    <mergeCell ref="C91:D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2020-06-25T10:51:50Z</dcterms:modified>
</cp:coreProperties>
</file>